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90" windowWidth="16860" windowHeight="9510" activeTab="0"/>
  </bookViews>
  <sheets>
    <sheet name="Nov 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<sst xmlns="http://schemas.openxmlformats.org/spreadsheetml/2006/main" count="290" uniqueCount="137">
  <si>
    <t>Item Code</t>
  </si>
  <si>
    <t>Description</t>
  </si>
  <si>
    <t>Qty</t>
  </si>
  <si>
    <t>Amount</t>
  </si>
  <si>
    <t>No.</t>
  </si>
  <si>
    <t xml:space="preserve">Club Name: </t>
  </si>
  <si>
    <t>Contact :</t>
  </si>
  <si>
    <t>unit price US</t>
  </si>
  <si>
    <t>Area S4</t>
  </si>
  <si>
    <t>Vera Wee</t>
  </si>
  <si>
    <t>Portable Wood Lectern</t>
  </si>
  <si>
    <t>393BE</t>
  </si>
  <si>
    <t>Best Evaluator Ribbon Set (Set of 10)</t>
  </si>
  <si>
    <t>393BS</t>
  </si>
  <si>
    <t>Best Speaker Ribbon Set (Set of 10)</t>
  </si>
  <si>
    <t>393BTT</t>
  </si>
  <si>
    <t>Best Table Topic Ribbon Set (Set of 10)</t>
  </si>
  <si>
    <t>393FT</t>
  </si>
  <si>
    <t>First Timers Ribbon Set (Set of 10)</t>
  </si>
  <si>
    <t>393CL</t>
  </si>
  <si>
    <t>CL Ribbon Set</t>
  </si>
  <si>
    <t>Buddhist Fellowship TMC</t>
  </si>
  <si>
    <t>Competent Communicator Pin</t>
  </si>
  <si>
    <t>Competent Leader Pin</t>
  </si>
  <si>
    <t>Tay Yiang Ping Stocks</t>
  </si>
  <si>
    <t>Charismatic Influencers TMC</t>
  </si>
  <si>
    <t>Contact Person:</t>
  </si>
  <si>
    <t>Benjamin Loh</t>
  </si>
  <si>
    <t>234B</t>
  </si>
  <si>
    <t>Banner Bag</t>
  </si>
  <si>
    <t>393BTT</t>
  </si>
  <si>
    <t>Braddell Heights 2 Toastmasters Club</t>
  </si>
  <si>
    <t>Lee Zhong Shun</t>
  </si>
  <si>
    <t>407K</t>
  </si>
  <si>
    <t>CC Manual Speech Ribbon Set (P1 - P10)</t>
  </si>
  <si>
    <t>408B</t>
  </si>
  <si>
    <t>Advance 2</t>
  </si>
  <si>
    <t>408D</t>
  </si>
  <si>
    <t>Advance 4</t>
  </si>
  <si>
    <t>1916A</t>
  </si>
  <si>
    <t>Gavel Paperweight</t>
  </si>
  <si>
    <t>NOL TMC</t>
  </si>
  <si>
    <t>Christine Lim</t>
  </si>
  <si>
    <t>Grassroots</t>
  </si>
  <si>
    <t>Daryl Lim</t>
  </si>
  <si>
    <t>Club Past President Pin (with 2 clear stones)</t>
  </si>
  <si>
    <t>Gavel</t>
  </si>
  <si>
    <t>AIA</t>
  </si>
  <si>
    <t>Zhuo Shuzhen</t>
  </si>
  <si>
    <t>NSS</t>
  </si>
  <si>
    <t>Kandi</t>
  </si>
  <si>
    <t>SIM Students Toastmasters Club</t>
  </si>
  <si>
    <t>Anggun Maya Sari</t>
  </si>
  <si>
    <t>First Timers Ribbon Set</t>
  </si>
  <si>
    <t xml:space="preserve">Best Table Topic Ribbon Set </t>
  </si>
  <si>
    <t>IEA TMC</t>
  </si>
  <si>
    <t>Daniel Chua</t>
  </si>
  <si>
    <t>The Better Speaker Series Set</t>
  </si>
  <si>
    <t>IPA Toastmasters</t>
  </si>
  <si>
    <t>Enry Danil</t>
  </si>
  <si>
    <t>SingHealth Toastmasters Club</t>
  </si>
  <si>
    <t>Zaiton Osman</t>
  </si>
  <si>
    <t>Susan Chong</t>
  </si>
  <si>
    <t>Advanced Communicator Bronze Pin</t>
  </si>
  <si>
    <t>393 HALFCC</t>
  </si>
  <si>
    <t>Half CC ribbon</t>
  </si>
  <si>
    <t>393CC</t>
  </si>
  <si>
    <t>CC Ribbon Set</t>
  </si>
  <si>
    <t>TPCCC TMC</t>
  </si>
  <si>
    <t>Peter</t>
  </si>
  <si>
    <t>Competent Communication ( set of 4 )</t>
  </si>
  <si>
    <t>B40</t>
  </si>
  <si>
    <t>101 Ways to improve your Communication Skills Instantly</t>
  </si>
  <si>
    <t>Bishan Toastmasters</t>
  </si>
  <si>
    <t>Lee See Seen</t>
  </si>
  <si>
    <t>The Art of Effective Evaluation</t>
  </si>
  <si>
    <t>The Better Speaker Series</t>
  </si>
  <si>
    <t>Think Fast! Table Topics Handbook</t>
  </si>
  <si>
    <t>Stand Up and Speak! Table Topics Game</t>
  </si>
  <si>
    <t>The Successful Club Series Set</t>
  </si>
  <si>
    <t>after TI Discount</t>
  </si>
  <si>
    <t>Before Discount</t>
  </si>
  <si>
    <t>After Discount</t>
  </si>
  <si>
    <t>Total after Less 10%</t>
  </si>
  <si>
    <t>Total US</t>
  </si>
  <si>
    <t>Grassroots Toastmasters Club</t>
  </si>
  <si>
    <t>Foo Chek Wee</t>
  </si>
  <si>
    <t>394ALB</t>
  </si>
  <si>
    <t>Advanced Leader Bronze Ribbon</t>
  </si>
  <si>
    <t>5801Z</t>
  </si>
  <si>
    <t>Club Officer Pin Set</t>
  </si>
  <si>
    <t>394ALS</t>
  </si>
  <si>
    <t>Advanced Leader Silver Ribbon</t>
  </si>
  <si>
    <t>394DTM</t>
  </si>
  <si>
    <t>DTM Ribbon - Maroon / Silver Letters</t>
  </si>
  <si>
    <t>Travel Mug</t>
  </si>
  <si>
    <t>394ACS</t>
  </si>
  <si>
    <t>Advanced Communicator Silver Ribbon</t>
  </si>
  <si>
    <t>Vietnam TMC</t>
  </si>
  <si>
    <t>Daniel Tran</t>
  </si>
  <si>
    <t>Toastmasters Club Banner with Customization (2-3 months delivery)
SingHealth Toastmasters Club / Club No. 60767/ 5 May 2004</t>
  </si>
  <si>
    <t>Toastmasters Club Banner with Customization (2-3 months delivery)
'The Charismatic Influencers Toastmasters Club / Club No. 1536416 / Singapore'</t>
  </si>
  <si>
    <t>226Z</t>
  </si>
  <si>
    <t>Advanced communicator Library set</t>
  </si>
  <si>
    <t xml:space="preserve">Large Membership Pin  </t>
  </si>
  <si>
    <t>$12.00</t>
  </si>
  <si>
    <t>394ACB</t>
  </si>
  <si>
    <t>Advanced Communicator Bronze Ribbon</t>
  </si>
  <si>
    <t>394ACG</t>
  </si>
  <si>
    <t>Advanced Communicator Gold Ribbon</t>
  </si>
  <si>
    <t>SIM 1 TOASTMASTERS CLUB</t>
  </si>
  <si>
    <t>Stephanie Lim</t>
  </si>
  <si>
    <t>Apportion Shipping Charges US$ 217</t>
  </si>
  <si>
    <t xml:space="preserve">Caterpillar Toastmasters Club </t>
  </si>
  <si>
    <t>US$1,773.86 /S$2,398.03 exchange rate</t>
  </si>
  <si>
    <t xml:space="preserve">GST+ Insurance++ S$143.32 </t>
  </si>
  <si>
    <t>Michael Rodrigues</t>
  </si>
  <si>
    <t>Stock</t>
  </si>
  <si>
    <t>Unpaid</t>
  </si>
  <si>
    <t>Grand Total S$</t>
  </si>
  <si>
    <t>1115C</t>
  </si>
  <si>
    <t>Outstanding Member Pin</t>
  </si>
  <si>
    <t>S$5.60</t>
  </si>
  <si>
    <t xml:space="preserve">Club Officer Pin Set </t>
  </si>
  <si>
    <t xml:space="preserve">CC Ribbon Set  </t>
  </si>
  <si>
    <t>S$96.00</t>
  </si>
  <si>
    <t>S$16.00</t>
  </si>
  <si>
    <t>Competent Communicator Pin – Area S4</t>
  </si>
  <si>
    <t>Advanced Communicator Gold Pin – Area S4</t>
  </si>
  <si>
    <t>S$26.00</t>
  </si>
  <si>
    <t>S$12.20</t>
  </si>
  <si>
    <t xml:space="preserve">Singapore Recreation Club </t>
  </si>
  <si>
    <t>Robin Tan</t>
  </si>
  <si>
    <t>The Leadership Excellence Series</t>
  </si>
  <si>
    <t>S$67.00</t>
  </si>
  <si>
    <t>AG A2</t>
  </si>
  <si>
    <t>Jenny Au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</si>
</sst>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#,##0.000_);\(#,##0.000\)"/>
    <numFmt numFmtId="174" formatCode="#,##0.0000_);\(#,##0.0000\)"/>
    <numFmt numFmtId="175" formatCode="0.0000"/>
    <numFmt numFmtId="176" formatCode="0.000"/>
    <numFmt numFmtId="177" formatCode="#,##0.00000_);\(#,##0.00000\)"/>
    <numFmt numFmtId="178" formatCode="#,##0.000000_);\(#,##0.00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0.0%"/>
    <numFmt numFmtId="185" formatCode="&quot;£&quot;#,##0.00"/>
    <numFmt numFmtId="186" formatCode="[$$-409]#,##0.00"/>
    <numFmt numFmtId="187" formatCode="[$$-1004]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8" fontId="0" fillId="0" borderId="10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8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top" wrapText="1"/>
    </xf>
    <xf numFmtId="8" fontId="5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172" fontId="0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72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10" xfId="0" applyNumberFormat="1" applyFont="1" applyFill="1" applyBorder="1" applyAlignment="1">
      <alignment horizontal="right" vertical="top" wrapText="1"/>
    </xf>
    <xf numFmtId="8" fontId="5" fillId="0" borderId="10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7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 readingOrder="1"/>
    </xf>
    <xf numFmtId="172" fontId="5" fillId="0" borderId="12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2" fontId="5" fillId="0" borderId="12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8" fontId="5" fillId="0" borderId="10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" fontId="1" fillId="0" borderId="10" xfId="44" applyNumberFormat="1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right" vertical="top" wrapText="1"/>
    </xf>
    <xf numFmtId="4" fontId="6" fillId="0" borderId="15" xfId="0" applyNumberFormat="1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 wrapText="1"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top"/>
    </xf>
    <xf numFmtId="172" fontId="0" fillId="0" borderId="16" xfId="0" applyNumberFormat="1" applyBorder="1" applyAlignment="1">
      <alignment vertical="top"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0" fillId="0" borderId="10" xfId="0" applyNumberForma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4" xfId="0" applyNumberFormat="1" applyBorder="1" applyAlignment="1">
      <alignment vertical="top"/>
    </xf>
    <xf numFmtId="172" fontId="0" fillId="0" borderId="0" xfId="0" applyNumberFormat="1" applyBorder="1" applyAlignment="1">
      <alignment vertical="top"/>
    </xf>
    <xf numFmtId="172" fontId="0" fillId="0" borderId="1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172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vertical="top"/>
    </xf>
    <xf numFmtId="172" fontId="0" fillId="0" borderId="0" xfId="0" applyNumberFormat="1" applyFont="1" applyBorder="1" applyAlignment="1">
      <alignment vertical="top"/>
    </xf>
    <xf numFmtId="172" fontId="1" fillId="0" borderId="0" xfId="0" applyNumberFormat="1" applyFont="1" applyAlignment="1">
      <alignment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left" vertical="top" wrapText="1"/>
    </xf>
    <xf numFmtId="172" fontId="0" fillId="0" borderId="10" xfId="0" applyNumberFormat="1" applyFont="1" applyFill="1" applyBorder="1" applyAlignment="1">
      <alignment vertical="top"/>
    </xf>
    <xf numFmtId="8" fontId="0" fillId="0" borderId="10" xfId="0" applyNumberFormat="1" applyFont="1" applyBorder="1" applyAlignment="1">
      <alignment wrapText="1"/>
    </xf>
    <xf numFmtId="0" fontId="0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 readingOrder="1"/>
    </xf>
    <xf numFmtId="172" fontId="5" fillId="0" borderId="0" xfId="0" applyNumberFormat="1" applyFont="1" applyFill="1" applyBorder="1" applyAlignment="1">
      <alignment vertical="top" wrapText="1"/>
    </xf>
    <xf numFmtId="172" fontId="0" fillId="0" borderId="0" xfId="0" applyNumberFormat="1" applyFont="1" applyBorder="1" applyAlignment="1">
      <alignment wrapText="1"/>
    </xf>
    <xf numFmtId="172" fontId="0" fillId="0" borderId="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8" fontId="0" fillId="0" borderId="1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Alignment="1">
      <alignment horizontal="right" vertical="top" wrapText="1"/>
    </xf>
    <xf numFmtId="172" fontId="5" fillId="0" borderId="0" xfId="0" applyNumberFormat="1" applyFont="1" applyFill="1" applyBorder="1" applyAlignment="1">
      <alignment horizontal="right" vertical="top" wrapText="1"/>
    </xf>
    <xf numFmtId="8" fontId="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72" fontId="1" fillId="35" borderId="10" xfId="0" applyNumberFormat="1" applyFont="1" applyFill="1" applyBorder="1" applyAlignment="1">
      <alignment/>
    </xf>
    <xf numFmtId="172" fontId="1" fillId="35" borderId="1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8" fontId="0" fillId="0" borderId="0" xfId="0" applyNumberFormat="1" applyFont="1" applyBorder="1" applyAlignment="1">
      <alignment wrapText="1"/>
    </xf>
    <xf numFmtId="2" fontId="5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172" fontId="1" fillId="35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PageLayoutView="0" workbookViewId="0" topLeftCell="A118">
      <selection activeCell="C149" sqref="C149"/>
    </sheetView>
  </sheetViews>
  <sheetFormatPr defaultColWidth="9.140625" defaultRowHeight="12.75"/>
  <cols>
    <col min="1" max="1" width="5.8515625" style="6" customWidth="1"/>
    <col min="2" max="2" width="16.421875" style="6" customWidth="1"/>
    <col min="3" max="3" width="37.28125" style="2" customWidth="1"/>
    <col min="4" max="4" width="8.421875" style="4" customWidth="1"/>
    <col min="5" max="5" width="9.28125" style="140" bestFit="1" customWidth="1"/>
    <col min="6" max="6" width="9.28125" style="6" bestFit="1" customWidth="1"/>
    <col min="7" max="7" width="9.28125" style="4" bestFit="1" customWidth="1"/>
    <col min="8" max="12" width="9.28125" style="0" bestFit="1" customWidth="1"/>
    <col min="13" max="13" width="10.00390625" style="0" customWidth="1"/>
    <col min="14" max="14" width="9.28125" style="0" bestFit="1" customWidth="1"/>
    <col min="15" max="15" width="10.57421875" style="111" bestFit="1" customWidth="1"/>
  </cols>
  <sheetData>
    <row r="1" spans="1:15" s="10" customFormat="1" ht="52.5" customHeight="1">
      <c r="A1" s="9" t="s">
        <v>4</v>
      </c>
      <c r="B1" s="8" t="s">
        <v>0</v>
      </c>
      <c r="C1" s="9" t="s">
        <v>1</v>
      </c>
      <c r="D1" s="77" t="s">
        <v>7</v>
      </c>
      <c r="E1" s="143" t="s">
        <v>80</v>
      </c>
      <c r="F1" s="78" t="s">
        <v>2</v>
      </c>
      <c r="G1" s="77" t="s">
        <v>3</v>
      </c>
      <c r="H1" s="79" t="s">
        <v>81</v>
      </c>
      <c r="I1" s="79" t="s">
        <v>82</v>
      </c>
      <c r="J1" s="79" t="s">
        <v>83</v>
      </c>
      <c r="K1" s="80" t="s">
        <v>112</v>
      </c>
      <c r="L1" s="7" t="s">
        <v>84</v>
      </c>
      <c r="M1" s="80" t="s">
        <v>114</v>
      </c>
      <c r="N1" s="81" t="s">
        <v>115</v>
      </c>
      <c r="O1" s="82" t="s">
        <v>119</v>
      </c>
    </row>
    <row r="2" spans="1:9" ht="12.75">
      <c r="A2" s="11"/>
      <c r="B2" s="21" t="s">
        <v>5</v>
      </c>
      <c r="C2" s="9" t="s">
        <v>21</v>
      </c>
      <c r="D2" s="7"/>
      <c r="E2" s="7"/>
      <c r="F2" s="8"/>
      <c r="G2" s="22"/>
      <c r="I2" s="72"/>
    </row>
    <row r="3" spans="1:9" ht="12.75">
      <c r="A3" s="11"/>
      <c r="B3" s="21" t="s">
        <v>6</v>
      </c>
      <c r="C3" s="9" t="s">
        <v>9</v>
      </c>
      <c r="D3" s="7"/>
      <c r="E3" s="7"/>
      <c r="F3" s="8"/>
      <c r="G3" s="22"/>
      <c r="I3" s="72"/>
    </row>
    <row r="4" spans="1:16" ht="12.75">
      <c r="A4" s="23">
        <v>1</v>
      </c>
      <c r="B4" s="18" t="s">
        <v>89</v>
      </c>
      <c r="C4" s="132" t="s">
        <v>123</v>
      </c>
      <c r="D4" s="15">
        <v>60</v>
      </c>
      <c r="E4" s="144" t="s">
        <v>117</v>
      </c>
      <c r="F4" s="18">
        <v>1</v>
      </c>
      <c r="G4" s="3" t="s">
        <v>125</v>
      </c>
      <c r="I4" s="72"/>
      <c r="O4" s="72" t="s">
        <v>117</v>
      </c>
      <c r="P4" s="3" t="s">
        <v>125</v>
      </c>
    </row>
    <row r="5" spans="1:16" ht="12.75">
      <c r="A5" s="23">
        <v>2</v>
      </c>
      <c r="B5" s="134" t="s">
        <v>66</v>
      </c>
      <c r="C5" s="135" t="s">
        <v>124</v>
      </c>
      <c r="D5" s="15">
        <v>5</v>
      </c>
      <c r="E5" s="144" t="s">
        <v>117</v>
      </c>
      <c r="F5" s="18">
        <v>2</v>
      </c>
      <c r="G5" s="3" t="s">
        <v>126</v>
      </c>
      <c r="I5" s="72"/>
      <c r="O5" s="72" t="s">
        <v>117</v>
      </c>
      <c r="P5" s="3" t="s">
        <v>126</v>
      </c>
    </row>
    <row r="6" spans="1:9" ht="12.75">
      <c r="A6" s="23">
        <v>3</v>
      </c>
      <c r="B6" s="13">
        <v>382</v>
      </c>
      <c r="C6" s="14" t="s">
        <v>10</v>
      </c>
      <c r="D6" s="15">
        <v>90</v>
      </c>
      <c r="E6" s="15">
        <f aca="true" t="shared" si="0" ref="E6:E11">D6*0.9</f>
        <v>81</v>
      </c>
      <c r="F6" s="5">
        <v>1</v>
      </c>
      <c r="G6" s="3">
        <f aca="true" t="shared" si="1" ref="G6:G11">D6*F6</f>
        <v>90</v>
      </c>
      <c r="I6" s="89">
        <f aca="true" t="shared" si="2" ref="I6:I11">E6*F6</f>
        <v>81</v>
      </c>
    </row>
    <row r="7" spans="1:9" ht="12.75">
      <c r="A7" s="23">
        <v>4</v>
      </c>
      <c r="B7" s="23" t="s">
        <v>11</v>
      </c>
      <c r="C7" s="24" t="s">
        <v>12</v>
      </c>
      <c r="D7" s="25">
        <v>5</v>
      </c>
      <c r="E7" s="15">
        <f t="shared" si="0"/>
        <v>4.5</v>
      </c>
      <c r="F7" s="5">
        <v>2</v>
      </c>
      <c r="G7" s="3">
        <f t="shared" si="1"/>
        <v>10</v>
      </c>
      <c r="I7" s="89">
        <f t="shared" si="2"/>
        <v>9</v>
      </c>
    </row>
    <row r="8" spans="1:9" ht="12.75" customHeight="1">
      <c r="A8" s="23">
        <v>5</v>
      </c>
      <c r="B8" s="23" t="s">
        <v>13</v>
      </c>
      <c r="C8" s="24" t="s">
        <v>14</v>
      </c>
      <c r="D8" s="25">
        <v>5</v>
      </c>
      <c r="E8" s="15">
        <f t="shared" si="0"/>
        <v>4.5</v>
      </c>
      <c r="F8" s="5">
        <v>2</v>
      </c>
      <c r="G8" s="3">
        <f t="shared" si="1"/>
        <v>10</v>
      </c>
      <c r="I8" s="89">
        <f t="shared" si="2"/>
        <v>9</v>
      </c>
    </row>
    <row r="9" spans="1:15" s="20" customFormat="1" ht="12.75" customHeight="1">
      <c r="A9" s="23">
        <v>6</v>
      </c>
      <c r="B9" s="26" t="s">
        <v>15</v>
      </c>
      <c r="C9" s="27" t="s">
        <v>16</v>
      </c>
      <c r="D9" s="28">
        <v>5</v>
      </c>
      <c r="E9" s="15">
        <f t="shared" si="0"/>
        <v>4.5</v>
      </c>
      <c r="F9" s="5">
        <v>2</v>
      </c>
      <c r="G9" s="3">
        <f t="shared" si="1"/>
        <v>10</v>
      </c>
      <c r="I9" s="89">
        <f t="shared" si="2"/>
        <v>9</v>
      </c>
      <c r="O9" s="112"/>
    </row>
    <row r="10" spans="1:9" ht="12.75">
      <c r="A10" s="23">
        <v>7</v>
      </c>
      <c r="B10" s="16" t="s">
        <v>17</v>
      </c>
      <c r="C10" s="17" t="s">
        <v>18</v>
      </c>
      <c r="D10" s="30">
        <v>5</v>
      </c>
      <c r="E10" s="15">
        <f t="shared" si="0"/>
        <v>4.5</v>
      </c>
      <c r="F10" s="29">
        <v>3</v>
      </c>
      <c r="G10" s="3">
        <f t="shared" si="1"/>
        <v>15</v>
      </c>
      <c r="I10" s="92">
        <f t="shared" si="2"/>
        <v>13.5</v>
      </c>
    </row>
    <row r="11" spans="1:16" ht="12.75">
      <c r="A11" s="23">
        <v>8</v>
      </c>
      <c r="B11" s="16" t="s">
        <v>19</v>
      </c>
      <c r="C11" s="17" t="s">
        <v>20</v>
      </c>
      <c r="D11" s="15">
        <v>5</v>
      </c>
      <c r="E11" s="15">
        <f t="shared" si="0"/>
        <v>4.5</v>
      </c>
      <c r="F11" s="29">
        <v>2</v>
      </c>
      <c r="G11" s="3">
        <f t="shared" si="1"/>
        <v>10</v>
      </c>
      <c r="H11" s="89">
        <f>SUM(G6:G11)</f>
        <v>145</v>
      </c>
      <c r="I11" s="89">
        <f t="shared" si="2"/>
        <v>9</v>
      </c>
      <c r="J11" s="89">
        <f>SUM(I6:I11)</f>
        <v>130.5</v>
      </c>
      <c r="K11" s="89">
        <f>J11*217/1556.86</f>
        <v>18.189496807676992</v>
      </c>
      <c r="L11" s="89">
        <f>SUM(J11:K11)</f>
        <v>148.689496807677</v>
      </c>
      <c r="M11" s="89">
        <f>L11*2398.03/1773.86</f>
        <v>201.0090277866989</v>
      </c>
      <c r="N11" s="89">
        <f>M11*143.32/2398.03</f>
        <v>12.013450149660216</v>
      </c>
      <c r="O11" s="101">
        <f>SUM(M11:N11)</f>
        <v>213.0224779363591</v>
      </c>
      <c r="P11" s="136">
        <v>112</v>
      </c>
    </row>
    <row r="12" spans="1:16" ht="12.75">
      <c r="A12" s="23"/>
      <c r="B12" s="16"/>
      <c r="C12" s="17"/>
      <c r="D12" s="15"/>
      <c r="E12" s="15"/>
      <c r="F12" s="29"/>
      <c r="G12" s="3"/>
      <c r="H12" s="137"/>
      <c r="I12" s="138"/>
      <c r="J12" s="137"/>
      <c r="K12" s="137"/>
      <c r="L12" s="137"/>
      <c r="M12" s="137"/>
      <c r="N12" s="137"/>
      <c r="O12" s="139"/>
      <c r="P12" s="147">
        <f>SUM(O11:P11)</f>
        <v>325.0224779363591</v>
      </c>
    </row>
    <row r="13" spans="1:9" ht="12.75">
      <c r="A13" s="11"/>
      <c r="B13" s="21" t="s">
        <v>5</v>
      </c>
      <c r="C13" s="9" t="s">
        <v>8</v>
      </c>
      <c r="D13" s="7"/>
      <c r="E13" s="7"/>
      <c r="F13" s="8"/>
      <c r="G13" s="22"/>
      <c r="I13" s="93"/>
    </row>
    <row r="14" spans="1:9" ht="12.75">
      <c r="A14" s="11"/>
      <c r="B14" s="21" t="s">
        <v>6</v>
      </c>
      <c r="C14" s="9" t="s">
        <v>9</v>
      </c>
      <c r="D14" s="7"/>
      <c r="E14" s="7"/>
      <c r="F14" s="8"/>
      <c r="G14" s="22"/>
      <c r="I14" s="72"/>
    </row>
    <row r="15" spans="1:16" ht="12.75">
      <c r="A15" s="11"/>
      <c r="B15" s="18">
        <v>5500</v>
      </c>
      <c r="C15" s="132" t="s">
        <v>127</v>
      </c>
      <c r="D15" s="3">
        <v>8</v>
      </c>
      <c r="E15" s="144" t="s">
        <v>117</v>
      </c>
      <c r="F15" s="18">
        <v>2</v>
      </c>
      <c r="G15" s="3" t="s">
        <v>129</v>
      </c>
      <c r="I15" s="94"/>
      <c r="O15" s="133" t="s">
        <v>117</v>
      </c>
      <c r="P15" s="3" t="s">
        <v>129</v>
      </c>
    </row>
    <row r="16" spans="1:16" ht="25.5">
      <c r="A16" s="11"/>
      <c r="B16" s="18">
        <v>5512</v>
      </c>
      <c r="C16" s="132" t="s">
        <v>128</v>
      </c>
      <c r="D16" s="3">
        <v>8</v>
      </c>
      <c r="E16" s="144" t="s">
        <v>117</v>
      </c>
      <c r="F16" s="18">
        <v>1</v>
      </c>
      <c r="G16" s="3" t="s">
        <v>130</v>
      </c>
      <c r="I16" s="94"/>
      <c r="O16" s="133" t="s">
        <v>117</v>
      </c>
      <c r="P16" s="3" t="s">
        <v>130</v>
      </c>
    </row>
    <row r="17" spans="1:15" s="19" customFormat="1" ht="12" customHeight="1">
      <c r="A17" s="18">
        <v>1</v>
      </c>
      <c r="B17" s="5">
        <v>5500</v>
      </c>
      <c r="C17" s="1" t="s">
        <v>22</v>
      </c>
      <c r="D17" s="3">
        <v>8</v>
      </c>
      <c r="E17" s="15">
        <f>D17*0.9</f>
        <v>7.2</v>
      </c>
      <c r="F17" s="31">
        <v>1</v>
      </c>
      <c r="G17" s="3">
        <f>D17*F17</f>
        <v>8</v>
      </c>
      <c r="I17" s="92">
        <f>E17*F17</f>
        <v>7.2</v>
      </c>
      <c r="O17" s="112"/>
    </row>
    <row r="18" spans="1:16" s="12" customFormat="1" ht="12.75">
      <c r="A18" s="18">
        <v>2</v>
      </c>
      <c r="B18" s="5">
        <v>5525</v>
      </c>
      <c r="C18" s="1" t="s">
        <v>23</v>
      </c>
      <c r="D18" s="3">
        <v>8</v>
      </c>
      <c r="E18" s="15">
        <f>D18*0.9</f>
        <v>7.2</v>
      </c>
      <c r="F18" s="32">
        <v>1</v>
      </c>
      <c r="G18" s="3">
        <f>D18*F18</f>
        <v>8</v>
      </c>
      <c r="H18" s="96">
        <f>SUM(G17:G18)</f>
        <v>16</v>
      </c>
      <c r="I18" s="89">
        <f>E18*F18</f>
        <v>7.2</v>
      </c>
      <c r="J18" s="96">
        <f>SUM(I17:I18)</f>
        <v>14.4</v>
      </c>
      <c r="K18" s="89">
        <f>J18*217/1556.86</f>
        <v>2.0071168891229787</v>
      </c>
      <c r="L18" s="89">
        <f>SUM(J18:K18)</f>
        <v>16.407116889122978</v>
      </c>
      <c r="M18" s="89">
        <f>L18*2398.03/1773.86</f>
        <v>22.18030651439436</v>
      </c>
      <c r="N18" s="89">
        <f>M18*143.32/2398.03</f>
        <v>1.3256220854797476</v>
      </c>
      <c r="O18" s="101">
        <f>SUM(M18:N18)</f>
        <v>23.505928599874107</v>
      </c>
      <c r="P18" s="142">
        <v>38.2</v>
      </c>
    </row>
    <row r="19" spans="1:16" s="12" customFormat="1" ht="12.75">
      <c r="A19" s="18"/>
      <c r="B19" s="58"/>
      <c r="C19" s="59"/>
      <c r="D19" s="3"/>
      <c r="E19" s="15"/>
      <c r="F19" s="32"/>
      <c r="G19" s="3"/>
      <c r="H19" s="107"/>
      <c r="I19" s="138"/>
      <c r="J19" s="107"/>
      <c r="K19" s="137"/>
      <c r="L19" s="137"/>
      <c r="M19" s="137"/>
      <c r="N19" s="137"/>
      <c r="O19" s="139"/>
      <c r="P19" s="160">
        <f>SUM(O18:P18)</f>
        <v>61.70592859987411</v>
      </c>
    </row>
    <row r="20" spans="1:9" s="40" customFormat="1" ht="12" customHeight="1">
      <c r="A20" s="41"/>
      <c r="B20" s="42" t="s">
        <v>5</v>
      </c>
      <c r="C20" s="43" t="s">
        <v>25</v>
      </c>
      <c r="D20" s="7"/>
      <c r="E20" s="7"/>
      <c r="F20" s="8"/>
      <c r="G20" s="22"/>
      <c r="I20" s="95"/>
    </row>
    <row r="21" spans="1:9" s="40" customFormat="1" ht="12" customHeight="1">
      <c r="A21" s="41"/>
      <c r="B21" s="42" t="s">
        <v>26</v>
      </c>
      <c r="C21" s="43" t="s">
        <v>27</v>
      </c>
      <c r="D21" s="7"/>
      <c r="E21" s="7"/>
      <c r="F21" s="8"/>
      <c r="G21" s="22"/>
      <c r="I21" s="41"/>
    </row>
    <row r="22" spans="1:15" s="88" customFormat="1" ht="51">
      <c r="A22" s="44">
        <v>1</v>
      </c>
      <c r="B22" s="45">
        <v>234</v>
      </c>
      <c r="C22" s="46" t="s">
        <v>101</v>
      </c>
      <c r="D22" s="47">
        <v>85</v>
      </c>
      <c r="E22" s="15">
        <f aca="true" t="shared" si="3" ref="E22:E32">D22*0.9</f>
        <v>76.5</v>
      </c>
      <c r="F22" s="48">
        <v>1</v>
      </c>
      <c r="G22" s="49">
        <f aca="true" t="shared" si="4" ref="G22:G28">D22*F22</f>
        <v>85</v>
      </c>
      <c r="I22" s="90">
        <f aca="true" t="shared" si="5" ref="I22:I32">E22*F22</f>
        <v>76.5</v>
      </c>
      <c r="O22" s="113"/>
    </row>
    <row r="23" spans="1:15" s="50" customFormat="1" ht="12" customHeight="1">
      <c r="A23" s="44">
        <v>2</v>
      </c>
      <c r="B23" s="51" t="s">
        <v>28</v>
      </c>
      <c r="C23" s="52" t="s">
        <v>29</v>
      </c>
      <c r="D23" s="53">
        <v>15</v>
      </c>
      <c r="E23" s="15">
        <f t="shared" si="3"/>
        <v>13.5</v>
      </c>
      <c r="F23" s="48">
        <v>1</v>
      </c>
      <c r="G23" s="49">
        <f t="shared" si="4"/>
        <v>15</v>
      </c>
      <c r="I23" s="89">
        <f t="shared" si="5"/>
        <v>13.5</v>
      </c>
      <c r="O23" s="111"/>
    </row>
    <row r="24" spans="1:15" s="50" customFormat="1" ht="12" customHeight="1">
      <c r="A24" s="44">
        <v>3</v>
      </c>
      <c r="B24" s="51" t="s">
        <v>11</v>
      </c>
      <c r="C24" s="52" t="s">
        <v>12</v>
      </c>
      <c r="D24" s="53">
        <v>5</v>
      </c>
      <c r="E24" s="15">
        <f t="shared" si="3"/>
        <v>4.5</v>
      </c>
      <c r="F24" s="48">
        <v>2</v>
      </c>
      <c r="G24" s="49">
        <f t="shared" si="4"/>
        <v>10</v>
      </c>
      <c r="I24" s="89">
        <f t="shared" si="5"/>
        <v>9</v>
      </c>
      <c r="O24" s="111"/>
    </row>
    <row r="25" spans="1:15" s="50" customFormat="1" ht="12" customHeight="1">
      <c r="A25" s="44">
        <v>4</v>
      </c>
      <c r="B25" s="54" t="s">
        <v>13</v>
      </c>
      <c r="C25" s="55" t="s">
        <v>14</v>
      </c>
      <c r="D25" s="53">
        <v>5</v>
      </c>
      <c r="E25" s="15">
        <f t="shared" si="3"/>
        <v>4.5</v>
      </c>
      <c r="F25" s="48">
        <v>2</v>
      </c>
      <c r="G25" s="49">
        <f t="shared" si="4"/>
        <v>10</v>
      </c>
      <c r="I25" s="89">
        <f t="shared" si="5"/>
        <v>9</v>
      </c>
      <c r="O25" s="111"/>
    </row>
    <row r="26" spans="1:15" s="50" customFormat="1" ht="12" customHeight="1">
      <c r="A26" s="44">
        <v>5</v>
      </c>
      <c r="B26" s="51" t="s">
        <v>30</v>
      </c>
      <c r="C26" s="52" t="s">
        <v>16</v>
      </c>
      <c r="D26" s="56">
        <v>5</v>
      </c>
      <c r="E26" s="15">
        <f t="shared" si="3"/>
        <v>4.5</v>
      </c>
      <c r="F26" s="48">
        <v>2</v>
      </c>
      <c r="G26" s="49">
        <f t="shared" si="4"/>
        <v>10</v>
      </c>
      <c r="I26" s="89">
        <f t="shared" si="5"/>
        <v>9</v>
      </c>
      <c r="O26" s="111"/>
    </row>
    <row r="27" spans="1:15" s="50" customFormat="1" ht="12" customHeight="1">
      <c r="A27" s="44">
        <v>6</v>
      </c>
      <c r="B27" s="51" t="s">
        <v>17</v>
      </c>
      <c r="C27" s="52" t="s">
        <v>18</v>
      </c>
      <c r="D27" s="57">
        <v>5</v>
      </c>
      <c r="E27" s="15">
        <f t="shared" si="3"/>
        <v>4.5</v>
      </c>
      <c r="F27" s="48">
        <v>2</v>
      </c>
      <c r="G27" s="49">
        <f t="shared" si="4"/>
        <v>10</v>
      </c>
      <c r="I27" s="89">
        <f t="shared" si="5"/>
        <v>9</v>
      </c>
      <c r="O27" s="111"/>
    </row>
    <row r="28" spans="1:15" s="50" customFormat="1" ht="12" customHeight="1">
      <c r="A28" s="44">
        <v>7</v>
      </c>
      <c r="B28" s="48" t="s">
        <v>102</v>
      </c>
      <c r="C28" s="74" t="s">
        <v>103</v>
      </c>
      <c r="D28" s="49">
        <v>75</v>
      </c>
      <c r="E28" s="15">
        <f t="shared" si="3"/>
        <v>67.5</v>
      </c>
      <c r="F28" s="48">
        <v>1</v>
      </c>
      <c r="G28" s="49">
        <f t="shared" si="4"/>
        <v>75</v>
      </c>
      <c r="I28" s="89">
        <f t="shared" si="5"/>
        <v>67.5</v>
      </c>
      <c r="O28" s="111"/>
    </row>
    <row r="29" spans="1:15" s="86" customFormat="1" ht="12" customHeight="1">
      <c r="A29" s="85">
        <v>8</v>
      </c>
      <c r="B29" s="51">
        <v>375</v>
      </c>
      <c r="C29" s="52" t="s">
        <v>46</v>
      </c>
      <c r="D29" s="56" t="s">
        <v>105</v>
      </c>
      <c r="E29" s="15">
        <f t="shared" si="3"/>
        <v>10.8</v>
      </c>
      <c r="F29" s="51">
        <v>1</v>
      </c>
      <c r="G29" s="56">
        <f>D29*F29</f>
        <v>12</v>
      </c>
      <c r="I29" s="89">
        <f t="shared" si="5"/>
        <v>10.8</v>
      </c>
      <c r="O29" s="114"/>
    </row>
    <row r="30" spans="1:15" s="87" customFormat="1" ht="12" customHeight="1">
      <c r="A30" s="85">
        <v>9</v>
      </c>
      <c r="B30" s="51" t="s">
        <v>106</v>
      </c>
      <c r="C30" s="52" t="s">
        <v>107</v>
      </c>
      <c r="D30" s="56">
        <v>0.6</v>
      </c>
      <c r="E30" s="15">
        <f t="shared" si="3"/>
        <v>0.54</v>
      </c>
      <c r="F30" s="51">
        <v>3</v>
      </c>
      <c r="G30" s="56">
        <f>D30*F30</f>
        <v>1.7999999999999998</v>
      </c>
      <c r="I30" s="89">
        <f t="shared" si="5"/>
        <v>1.62</v>
      </c>
      <c r="O30" s="115"/>
    </row>
    <row r="31" spans="1:15" s="86" customFormat="1" ht="12" customHeight="1">
      <c r="A31" s="85">
        <v>10</v>
      </c>
      <c r="B31" s="51" t="s">
        <v>96</v>
      </c>
      <c r="C31" s="52" t="s">
        <v>97</v>
      </c>
      <c r="D31" s="56">
        <v>0.6</v>
      </c>
      <c r="E31" s="15">
        <f t="shared" si="3"/>
        <v>0.54</v>
      </c>
      <c r="F31" s="51">
        <v>3</v>
      </c>
      <c r="G31" s="56">
        <f>D31*F31</f>
        <v>1.7999999999999998</v>
      </c>
      <c r="I31" s="92">
        <f t="shared" si="5"/>
        <v>1.62</v>
      </c>
      <c r="O31" s="114"/>
    </row>
    <row r="32" spans="1:15" s="86" customFormat="1" ht="12" customHeight="1">
      <c r="A32" s="85">
        <v>11</v>
      </c>
      <c r="B32" s="51" t="s">
        <v>108</v>
      </c>
      <c r="C32" s="52" t="s">
        <v>109</v>
      </c>
      <c r="D32" s="56">
        <v>0.6</v>
      </c>
      <c r="E32" s="15">
        <f t="shared" si="3"/>
        <v>0.54</v>
      </c>
      <c r="F32" s="51">
        <v>3</v>
      </c>
      <c r="G32" s="56">
        <f>D32*F32</f>
        <v>1.7999999999999998</v>
      </c>
      <c r="H32" s="97">
        <f>SUM(G22:G32)</f>
        <v>232.40000000000003</v>
      </c>
      <c r="I32" s="89">
        <f t="shared" si="5"/>
        <v>1.62</v>
      </c>
      <c r="J32" s="98">
        <f>SUM(I22:I32)</f>
        <v>209.16000000000003</v>
      </c>
      <c r="K32" s="89">
        <f>J32*217/1556.86</f>
        <v>29.15337281451127</v>
      </c>
      <c r="L32" s="89">
        <f>SUM(J32:K32)</f>
        <v>238.3133728145113</v>
      </c>
      <c r="M32" s="89">
        <f>L32*2398.03/1773.86</f>
        <v>322.1689521215782</v>
      </c>
      <c r="N32" s="89">
        <f>M32*143.32/2398.03</f>
        <v>19.25466079159334</v>
      </c>
      <c r="O32" s="147">
        <f>SUM(M32:N32)</f>
        <v>341.4236129131715</v>
      </c>
    </row>
    <row r="33" spans="1:9" s="40" customFormat="1" ht="12" customHeight="1">
      <c r="A33" s="41"/>
      <c r="B33" s="42" t="s">
        <v>5</v>
      </c>
      <c r="C33" s="43" t="s">
        <v>31</v>
      </c>
      <c r="D33" s="7"/>
      <c r="E33" s="7"/>
      <c r="F33" s="8"/>
      <c r="G33" s="22"/>
      <c r="I33" s="95"/>
    </row>
    <row r="34" spans="1:9" s="40" customFormat="1" ht="12" customHeight="1">
      <c r="A34" s="41"/>
      <c r="B34" s="42" t="s">
        <v>26</v>
      </c>
      <c r="C34" s="43" t="s">
        <v>32</v>
      </c>
      <c r="D34" s="7"/>
      <c r="E34" s="7"/>
      <c r="F34" s="8"/>
      <c r="G34" s="22"/>
      <c r="I34" s="41"/>
    </row>
    <row r="35" spans="1:14" s="12" customFormat="1" ht="12" customHeight="1">
      <c r="A35" s="33">
        <v>1</v>
      </c>
      <c r="B35" s="58" t="s">
        <v>33</v>
      </c>
      <c r="C35" s="59" t="s">
        <v>34</v>
      </c>
      <c r="D35" s="3">
        <v>5</v>
      </c>
      <c r="E35" s="15">
        <f aca="true" t="shared" si="6" ref="E35:E40">D35*0.9</f>
        <v>4.5</v>
      </c>
      <c r="F35" s="5">
        <v>10</v>
      </c>
      <c r="G35" s="3">
        <f aca="true" t="shared" si="7" ref="G35:G40">D35*F35</f>
        <v>50</v>
      </c>
      <c r="H35" s="60"/>
      <c r="I35" s="89">
        <f aca="true" t="shared" si="8" ref="I35:I40">E35*F35</f>
        <v>45</v>
      </c>
      <c r="N35" s="117" t="s">
        <v>118</v>
      </c>
    </row>
    <row r="36" spans="1:15" s="12" customFormat="1" ht="12" customHeight="1">
      <c r="A36" s="33">
        <v>2</v>
      </c>
      <c r="B36" s="16" t="s">
        <v>11</v>
      </c>
      <c r="C36" s="17" t="s">
        <v>12</v>
      </c>
      <c r="D36" s="61">
        <v>5</v>
      </c>
      <c r="E36" s="15">
        <f t="shared" si="6"/>
        <v>4.5</v>
      </c>
      <c r="F36" s="5">
        <v>1</v>
      </c>
      <c r="G36" s="3">
        <f t="shared" si="7"/>
        <v>5</v>
      </c>
      <c r="H36" s="60"/>
      <c r="I36" s="89">
        <f t="shared" si="8"/>
        <v>4.5</v>
      </c>
      <c r="O36" s="111"/>
    </row>
    <row r="37" spans="1:15" s="12" customFormat="1" ht="12" customHeight="1">
      <c r="A37" s="33">
        <v>3</v>
      </c>
      <c r="B37" s="54" t="s">
        <v>13</v>
      </c>
      <c r="C37" s="62" t="s">
        <v>14</v>
      </c>
      <c r="D37" s="61">
        <v>5</v>
      </c>
      <c r="E37" s="15">
        <f t="shared" si="6"/>
        <v>4.5</v>
      </c>
      <c r="F37" s="5">
        <v>1</v>
      </c>
      <c r="G37" s="3">
        <f t="shared" si="7"/>
        <v>5</v>
      </c>
      <c r="H37" s="60"/>
      <c r="I37" s="89">
        <f t="shared" si="8"/>
        <v>4.5</v>
      </c>
      <c r="O37" s="111"/>
    </row>
    <row r="38" spans="1:15" s="12" customFormat="1" ht="12" customHeight="1">
      <c r="A38" s="33">
        <v>4</v>
      </c>
      <c r="B38" s="16" t="s">
        <v>15</v>
      </c>
      <c r="C38" s="17" t="s">
        <v>16</v>
      </c>
      <c r="D38" s="15">
        <v>5</v>
      </c>
      <c r="E38" s="15">
        <f t="shared" si="6"/>
        <v>4.5</v>
      </c>
      <c r="F38" s="5">
        <v>1</v>
      </c>
      <c r="G38" s="3">
        <f t="shared" si="7"/>
        <v>5</v>
      </c>
      <c r="H38" s="60"/>
      <c r="I38" s="89">
        <f t="shared" si="8"/>
        <v>4.5</v>
      </c>
      <c r="O38" s="111"/>
    </row>
    <row r="39" spans="1:15" s="12" customFormat="1" ht="12" customHeight="1">
      <c r="A39" s="33">
        <v>5</v>
      </c>
      <c r="B39" s="58" t="s">
        <v>35</v>
      </c>
      <c r="C39" s="59" t="s">
        <v>36</v>
      </c>
      <c r="D39" s="3">
        <v>0.6</v>
      </c>
      <c r="E39" s="15">
        <f t="shared" si="6"/>
        <v>0.54</v>
      </c>
      <c r="F39" s="5">
        <v>3</v>
      </c>
      <c r="G39" s="3">
        <f t="shared" si="7"/>
        <v>1.7999999999999998</v>
      </c>
      <c r="H39" s="60"/>
      <c r="I39" s="92">
        <f t="shared" si="8"/>
        <v>1.62</v>
      </c>
      <c r="O39" s="111"/>
    </row>
    <row r="40" spans="1:15" s="12" customFormat="1" ht="12" customHeight="1">
      <c r="A40" s="33">
        <v>6</v>
      </c>
      <c r="B40" s="58" t="s">
        <v>37</v>
      </c>
      <c r="C40" s="59" t="s">
        <v>38</v>
      </c>
      <c r="D40" s="3">
        <v>0.6</v>
      </c>
      <c r="E40" s="15">
        <f t="shared" si="6"/>
        <v>0.54</v>
      </c>
      <c r="F40" s="5">
        <v>6</v>
      </c>
      <c r="G40" s="3">
        <f t="shared" si="7"/>
        <v>3.5999999999999996</v>
      </c>
      <c r="H40" s="96">
        <f>SUM(G35:G40)</f>
        <v>70.39999999999999</v>
      </c>
      <c r="I40" s="89">
        <f t="shared" si="8"/>
        <v>3.24</v>
      </c>
      <c r="J40" s="96">
        <f>SUM(I35:I40)</f>
        <v>63.36</v>
      </c>
      <c r="K40" s="89">
        <f>J40*217/1556.86</f>
        <v>8.831314312141105</v>
      </c>
      <c r="L40" s="89">
        <f>SUM(J40:K40)</f>
        <v>72.1913143121411</v>
      </c>
      <c r="M40" s="89">
        <f>L40*2398.03/1773.86</f>
        <v>97.59334866333518</v>
      </c>
      <c r="N40" s="89">
        <f>M40*143.32/2398.03</f>
        <v>5.832737176110889</v>
      </c>
      <c r="O40" s="147">
        <f>SUM(M40:N40)</f>
        <v>103.42608583944607</v>
      </c>
    </row>
    <row r="41" spans="1:9" s="40" customFormat="1" ht="12" customHeight="1">
      <c r="A41" s="41"/>
      <c r="B41" s="42" t="s">
        <v>5</v>
      </c>
      <c r="C41" s="43" t="s">
        <v>41</v>
      </c>
      <c r="D41" s="7"/>
      <c r="E41" s="7"/>
      <c r="F41" s="8"/>
      <c r="G41" s="22"/>
      <c r="I41" s="95"/>
    </row>
    <row r="42" spans="1:9" s="40" customFormat="1" ht="12" customHeight="1">
      <c r="A42" s="41"/>
      <c r="B42" s="42" t="s">
        <v>26</v>
      </c>
      <c r="C42" s="43" t="s">
        <v>42</v>
      </c>
      <c r="D42" s="7"/>
      <c r="E42" s="7"/>
      <c r="F42" s="8"/>
      <c r="G42" s="22"/>
      <c r="I42" s="41"/>
    </row>
    <row r="43" spans="1:15" s="12" customFormat="1" ht="12" customHeight="1">
      <c r="A43" s="33">
        <v>1</v>
      </c>
      <c r="B43" s="5" t="s">
        <v>11</v>
      </c>
      <c r="C43" s="17" t="s">
        <v>12</v>
      </c>
      <c r="D43" s="3">
        <v>5</v>
      </c>
      <c r="E43" s="15">
        <f>D43*0.9</f>
        <v>4.5</v>
      </c>
      <c r="F43" s="5">
        <v>2</v>
      </c>
      <c r="G43" s="3">
        <f>D43*F43</f>
        <v>10</v>
      </c>
      <c r="I43" s="92">
        <f>E43*F43</f>
        <v>9</v>
      </c>
      <c r="O43" s="111"/>
    </row>
    <row r="44" spans="1:15" s="12" customFormat="1" ht="12" customHeight="1">
      <c r="A44" s="33">
        <v>2</v>
      </c>
      <c r="B44" s="5" t="s">
        <v>13</v>
      </c>
      <c r="C44" s="62" t="s">
        <v>14</v>
      </c>
      <c r="D44" s="3">
        <v>5</v>
      </c>
      <c r="E44" s="15">
        <f>D44*0.9</f>
        <v>4.5</v>
      </c>
      <c r="F44" s="5">
        <v>2</v>
      </c>
      <c r="G44" s="3">
        <f>D44*F44</f>
        <v>10</v>
      </c>
      <c r="H44" s="96">
        <f>SUM(G43:G44)</f>
        <v>20</v>
      </c>
      <c r="I44" s="89">
        <f>E44*F44</f>
        <v>9</v>
      </c>
      <c r="J44" s="96">
        <f>SUM(I43:I44)</f>
        <v>18</v>
      </c>
      <c r="K44" s="89">
        <f>J44*217/1556.86</f>
        <v>2.508896111403723</v>
      </c>
      <c r="L44" s="89">
        <f>SUM(J44:K44)</f>
        <v>20.508896111403722</v>
      </c>
      <c r="M44" s="89">
        <f>L44*2398.03/1773.86</f>
        <v>27.72538314299295</v>
      </c>
      <c r="N44" s="89">
        <f>M44*143.32/2398.03</f>
        <v>1.6570276068496845</v>
      </c>
      <c r="O44" s="147">
        <f>SUM(M44:N44)</f>
        <v>29.382410749842634</v>
      </c>
    </row>
    <row r="45" spans="1:9" s="40" customFormat="1" ht="12" customHeight="1">
      <c r="A45" s="41"/>
      <c r="B45" s="42" t="s">
        <v>5</v>
      </c>
      <c r="C45" s="43" t="s">
        <v>43</v>
      </c>
      <c r="D45" s="7"/>
      <c r="E45" s="7"/>
      <c r="F45" s="8"/>
      <c r="G45" s="22"/>
      <c r="I45" s="95"/>
    </row>
    <row r="46" spans="1:9" s="40" customFormat="1" ht="12" customHeight="1">
      <c r="A46" s="41"/>
      <c r="B46" s="42" t="s">
        <v>26</v>
      </c>
      <c r="C46" s="43" t="s">
        <v>44</v>
      </c>
      <c r="D46" s="7"/>
      <c r="E46" s="7"/>
      <c r="F46" s="8"/>
      <c r="G46" s="22"/>
      <c r="I46" s="41"/>
    </row>
    <row r="47" spans="1:15" s="12" customFormat="1" ht="12" customHeight="1">
      <c r="A47" s="33">
        <v>1</v>
      </c>
      <c r="B47" s="5">
        <v>5809</v>
      </c>
      <c r="C47" t="s">
        <v>45</v>
      </c>
      <c r="D47" s="3">
        <v>18</v>
      </c>
      <c r="E47" s="15">
        <f>D47*0.9</f>
        <v>16.2</v>
      </c>
      <c r="F47" s="5">
        <v>1</v>
      </c>
      <c r="G47" s="3">
        <f>D47*F47</f>
        <v>18</v>
      </c>
      <c r="H47" s="3">
        <v>18</v>
      </c>
      <c r="I47" s="89">
        <f>E47*F47</f>
        <v>16.2</v>
      </c>
      <c r="J47" s="91">
        <v>16.2</v>
      </c>
      <c r="K47" s="89">
        <f>J47*217/1556.86</f>
        <v>2.2580065002633507</v>
      </c>
      <c r="L47" s="89">
        <f>SUM(J47:K47)</f>
        <v>18.45800650026335</v>
      </c>
      <c r="M47" s="89">
        <f>L47*2398.03/1773.86</f>
        <v>24.95284482869366</v>
      </c>
      <c r="N47" s="89">
        <f>M47*143.32/2398.03</f>
        <v>1.4913248461647164</v>
      </c>
      <c r="O47" s="147">
        <f>SUM(M47:N47)</f>
        <v>26.444169674858376</v>
      </c>
    </row>
    <row r="48" spans="1:9" s="40" customFormat="1" ht="12" customHeight="1">
      <c r="A48" s="41"/>
      <c r="B48" s="42" t="s">
        <v>5</v>
      </c>
      <c r="C48" s="43" t="s">
        <v>135</v>
      </c>
      <c r="D48" s="7"/>
      <c r="E48" s="7"/>
      <c r="F48" s="8"/>
      <c r="G48" s="22"/>
      <c r="I48" s="95"/>
    </row>
    <row r="49" spans="1:9" s="40" customFormat="1" ht="12" customHeight="1">
      <c r="A49" s="41"/>
      <c r="B49" s="42" t="s">
        <v>26</v>
      </c>
      <c r="C49" s="43" t="s">
        <v>136</v>
      </c>
      <c r="D49" s="7"/>
      <c r="E49" s="7"/>
      <c r="F49" s="8"/>
      <c r="G49" s="22"/>
      <c r="I49" s="41"/>
    </row>
    <row r="50" spans="1:16" ht="12.75">
      <c r="A50" s="23">
        <v>1</v>
      </c>
      <c r="B50" s="18" t="s">
        <v>89</v>
      </c>
      <c r="C50" s="132" t="s">
        <v>123</v>
      </c>
      <c r="D50" s="15">
        <v>60</v>
      </c>
      <c r="E50" s="144" t="s">
        <v>117</v>
      </c>
      <c r="F50" s="18">
        <v>1</v>
      </c>
      <c r="G50" s="3" t="s">
        <v>125</v>
      </c>
      <c r="I50" s="72"/>
      <c r="O50" s="72" t="s">
        <v>117</v>
      </c>
      <c r="P50" s="3" t="s">
        <v>125</v>
      </c>
    </row>
    <row r="51" spans="1:15" s="12" customFormat="1" ht="12" customHeight="1">
      <c r="A51" s="33">
        <v>2</v>
      </c>
      <c r="B51" s="5" t="s">
        <v>15</v>
      </c>
      <c r="C51" s="1" t="s">
        <v>16</v>
      </c>
      <c r="D51" s="3">
        <v>5</v>
      </c>
      <c r="E51" s="15">
        <f>D51*0.9</f>
        <v>4.5</v>
      </c>
      <c r="F51" s="5">
        <v>2</v>
      </c>
      <c r="G51" s="3">
        <f>D51*F51</f>
        <v>10</v>
      </c>
      <c r="I51" s="89">
        <f>E51*F51</f>
        <v>9</v>
      </c>
      <c r="O51" s="111"/>
    </row>
    <row r="52" spans="1:16" ht="12.75">
      <c r="A52" s="63">
        <v>3</v>
      </c>
      <c r="B52" s="16" t="s">
        <v>17</v>
      </c>
      <c r="C52" s="17" t="s">
        <v>18</v>
      </c>
      <c r="D52" s="30">
        <v>5</v>
      </c>
      <c r="E52" s="15">
        <f>D52*0.9</f>
        <v>4.5</v>
      </c>
      <c r="F52" s="5">
        <v>1</v>
      </c>
      <c r="G52" s="3">
        <f>D52*F52</f>
        <v>5</v>
      </c>
      <c r="H52" s="89">
        <f>SUM(G50:G52)</f>
        <v>15</v>
      </c>
      <c r="I52" s="89">
        <f>E52*F52</f>
        <v>4.5</v>
      </c>
      <c r="J52" s="89">
        <f>SUM(I50:I52)</f>
        <v>13.5</v>
      </c>
      <c r="K52" s="89">
        <f>J52*217/1556.86</f>
        <v>1.8816720835527923</v>
      </c>
      <c r="L52" s="89">
        <f>SUM(J52:K52)</f>
        <v>15.381672083552793</v>
      </c>
      <c r="M52" s="89">
        <f>L52*2398.03/1773.86</f>
        <v>20.794037357244715</v>
      </c>
      <c r="N52" s="89">
        <f>M52*143.32/2398.03</f>
        <v>1.2427707051372636</v>
      </c>
      <c r="O52" s="3">
        <f>SUM(M52:N52)</f>
        <v>22.03680806238198</v>
      </c>
      <c r="P52" s="3">
        <v>96</v>
      </c>
    </row>
    <row r="53" spans="1:16" s="40" customFormat="1" ht="12" customHeight="1">
      <c r="A53" s="41"/>
      <c r="B53" s="42"/>
      <c r="C53" s="43"/>
      <c r="D53" s="7"/>
      <c r="E53" s="7"/>
      <c r="F53" s="8"/>
      <c r="G53" s="22"/>
      <c r="I53" s="95"/>
      <c r="P53" s="147">
        <f>SUM(O52:P52)</f>
        <v>118.03680806238198</v>
      </c>
    </row>
    <row r="54" spans="1:9" s="40" customFormat="1" ht="12" customHeight="1">
      <c r="A54" s="41"/>
      <c r="B54" s="42" t="s">
        <v>5</v>
      </c>
      <c r="C54" s="43" t="s">
        <v>49</v>
      </c>
      <c r="D54" s="7"/>
      <c r="E54" s="7"/>
      <c r="F54" s="8"/>
      <c r="G54" s="22"/>
      <c r="I54" s="95"/>
    </row>
    <row r="55" spans="1:9" s="40" customFormat="1" ht="12" customHeight="1">
      <c r="A55" s="41"/>
      <c r="B55" s="42" t="s">
        <v>26</v>
      </c>
      <c r="C55" s="43" t="s">
        <v>50</v>
      </c>
      <c r="D55" s="7"/>
      <c r="E55" s="7"/>
      <c r="F55" s="8"/>
      <c r="G55" s="22"/>
      <c r="I55" s="41"/>
    </row>
    <row r="56" spans="1:15" s="12" customFormat="1" ht="12" customHeight="1">
      <c r="A56" s="33">
        <v>1</v>
      </c>
      <c r="B56" s="16" t="s">
        <v>11</v>
      </c>
      <c r="C56" s="17" t="s">
        <v>12</v>
      </c>
      <c r="D56" s="61">
        <v>5</v>
      </c>
      <c r="E56" s="15">
        <f>D56*0.9</f>
        <v>4.5</v>
      </c>
      <c r="F56" s="5">
        <v>1</v>
      </c>
      <c r="G56" s="3">
        <f>D56*F56</f>
        <v>5</v>
      </c>
      <c r="H56" s="60"/>
      <c r="I56" s="89">
        <f>E56*F56</f>
        <v>4.5</v>
      </c>
      <c r="O56" s="111"/>
    </row>
    <row r="57" spans="1:15" s="12" customFormat="1" ht="12" customHeight="1">
      <c r="A57" s="33">
        <v>2</v>
      </c>
      <c r="B57" s="54" t="s">
        <v>13</v>
      </c>
      <c r="C57" s="62" t="s">
        <v>14</v>
      </c>
      <c r="D57" s="61">
        <v>5</v>
      </c>
      <c r="E57" s="15">
        <f>D57*0.9</f>
        <v>4.5</v>
      </c>
      <c r="F57" s="5">
        <v>1</v>
      </c>
      <c r="G57" s="3">
        <f>D57*F57</f>
        <v>5</v>
      </c>
      <c r="H57" s="60"/>
      <c r="I57" s="92">
        <f>E57*F57</f>
        <v>4.5</v>
      </c>
      <c r="O57" s="111"/>
    </row>
    <row r="58" spans="1:15" ht="12.75">
      <c r="A58" s="63">
        <v>3</v>
      </c>
      <c r="B58" s="16" t="s">
        <v>17</v>
      </c>
      <c r="C58" s="17" t="s">
        <v>18</v>
      </c>
      <c r="D58" s="30">
        <v>5</v>
      </c>
      <c r="E58" s="15">
        <f>D58*0.9</f>
        <v>4.5</v>
      </c>
      <c r="F58" s="5">
        <v>1</v>
      </c>
      <c r="G58" s="3">
        <f>D58*F58</f>
        <v>5</v>
      </c>
      <c r="H58" s="89">
        <f>SUM(G56:G58)</f>
        <v>15</v>
      </c>
      <c r="I58" s="89">
        <f>E58*F58</f>
        <v>4.5</v>
      </c>
      <c r="J58" s="89">
        <f>SUM(I56:I58)</f>
        <v>13.5</v>
      </c>
      <c r="K58" s="89">
        <f>J58*217/1556.86</f>
        <v>1.8816720835527923</v>
      </c>
      <c r="L58" s="89">
        <f>SUM(J58:K58)</f>
        <v>15.381672083552793</v>
      </c>
      <c r="M58" s="89">
        <f>L58*2398.03/1773.86</f>
        <v>20.794037357244715</v>
      </c>
      <c r="N58" s="89">
        <f>M58*143.32/2398.03</f>
        <v>1.2427707051372636</v>
      </c>
      <c r="O58" s="147">
        <f>SUM(M58:N58)</f>
        <v>22.03680806238198</v>
      </c>
    </row>
    <row r="59" spans="1:9" s="40" customFormat="1" ht="12" customHeight="1">
      <c r="A59" s="41"/>
      <c r="B59" s="42" t="s">
        <v>5</v>
      </c>
      <c r="C59" s="43" t="s">
        <v>47</v>
      </c>
      <c r="D59" s="7"/>
      <c r="E59" s="7"/>
      <c r="F59" s="8"/>
      <c r="G59" s="22"/>
      <c r="I59" s="95"/>
    </row>
    <row r="60" spans="1:9" s="40" customFormat="1" ht="12" customHeight="1">
      <c r="A60" s="41"/>
      <c r="B60" s="42" t="s">
        <v>26</v>
      </c>
      <c r="C60" t="s">
        <v>48</v>
      </c>
      <c r="D60" s="7"/>
      <c r="E60" s="7"/>
      <c r="F60" s="8"/>
      <c r="G60" s="22"/>
      <c r="I60" s="41"/>
    </row>
    <row r="61" spans="1:15" s="12" customFormat="1" ht="12" customHeight="1">
      <c r="A61" s="33">
        <v>1</v>
      </c>
      <c r="B61" s="16">
        <v>375</v>
      </c>
      <c r="C61" s="72" t="s">
        <v>46</v>
      </c>
      <c r="D61" s="34">
        <v>12</v>
      </c>
      <c r="E61" s="15">
        <f>D61*0.9</f>
        <v>10.8</v>
      </c>
      <c r="F61" s="65">
        <v>1</v>
      </c>
      <c r="G61" s="3">
        <f>D61*F61</f>
        <v>12</v>
      </c>
      <c r="H61" s="3">
        <v>12</v>
      </c>
      <c r="I61" s="89">
        <f>E61*F61</f>
        <v>10.8</v>
      </c>
      <c r="J61" s="3">
        <v>10.8</v>
      </c>
      <c r="K61" s="89">
        <f>J61*217/1556.86</f>
        <v>1.505337666842234</v>
      </c>
      <c r="L61" s="89">
        <f>SUM(J61:K61)</f>
        <v>12.305337666842235</v>
      </c>
      <c r="M61" s="89">
        <f>L61*2398.03/1773.86</f>
        <v>16.635229885795773</v>
      </c>
      <c r="N61" s="89">
        <f>M61*143.32/2398.03</f>
        <v>0.994216564109811</v>
      </c>
      <c r="O61" s="147">
        <f>SUM(M61:N61)</f>
        <v>17.629446449905583</v>
      </c>
    </row>
    <row r="62" spans="1:9" s="40" customFormat="1" ht="12" customHeight="1">
      <c r="A62" s="41"/>
      <c r="B62" s="42" t="s">
        <v>5</v>
      </c>
      <c r="C62" s="9" t="s">
        <v>55</v>
      </c>
      <c r="D62" s="7"/>
      <c r="E62" s="7"/>
      <c r="F62" s="8"/>
      <c r="G62" s="22"/>
      <c r="I62" s="95"/>
    </row>
    <row r="63" spans="1:9" s="40" customFormat="1" ht="12" customHeight="1">
      <c r="A63" s="41"/>
      <c r="B63" s="42" t="s">
        <v>26</v>
      </c>
      <c r="C63" s="43" t="s">
        <v>56</v>
      </c>
      <c r="D63" s="7"/>
      <c r="E63" s="7"/>
      <c r="F63" s="8"/>
      <c r="G63" s="22"/>
      <c r="I63" s="41"/>
    </row>
    <row r="64" spans="1:15" s="12" customFormat="1" ht="12" customHeight="1">
      <c r="A64" s="33">
        <v>1</v>
      </c>
      <c r="B64" s="5" t="s">
        <v>11</v>
      </c>
      <c r="C64" s="17" t="s">
        <v>12</v>
      </c>
      <c r="D64" s="61">
        <v>5</v>
      </c>
      <c r="E64" s="15">
        <f>D64*0.9</f>
        <v>4.5</v>
      </c>
      <c r="F64" s="5">
        <v>1</v>
      </c>
      <c r="G64" s="61">
        <v>5</v>
      </c>
      <c r="I64" s="89">
        <f>E64*F64</f>
        <v>4.5</v>
      </c>
      <c r="O64" s="111"/>
    </row>
    <row r="65" spans="1:15" s="12" customFormat="1" ht="12" customHeight="1">
      <c r="A65" s="33">
        <v>2</v>
      </c>
      <c r="B65" s="5" t="s">
        <v>13</v>
      </c>
      <c r="C65" s="62" t="s">
        <v>14</v>
      </c>
      <c r="D65" s="61">
        <v>5</v>
      </c>
      <c r="E65" s="15">
        <f>D65*0.9</f>
        <v>4.5</v>
      </c>
      <c r="F65" s="5">
        <v>1</v>
      </c>
      <c r="G65" s="61">
        <v>5</v>
      </c>
      <c r="I65" s="92">
        <f>E65*F65</f>
        <v>4.5</v>
      </c>
      <c r="O65" s="111"/>
    </row>
    <row r="66" spans="1:15" s="12" customFormat="1" ht="12" customHeight="1">
      <c r="A66" s="33">
        <v>3</v>
      </c>
      <c r="B66" s="5" t="s">
        <v>15</v>
      </c>
      <c r="C66" s="17" t="s">
        <v>16</v>
      </c>
      <c r="D66" s="15">
        <v>5</v>
      </c>
      <c r="E66" s="15">
        <f>D66*0.9</f>
        <v>4.5</v>
      </c>
      <c r="F66" s="5">
        <v>1</v>
      </c>
      <c r="G66" s="15">
        <v>5</v>
      </c>
      <c r="H66" s="96">
        <f>SUM(G64:G66)</f>
        <v>15</v>
      </c>
      <c r="I66" s="89">
        <f>E66*F66</f>
        <v>4.5</v>
      </c>
      <c r="J66" s="96">
        <f>SUM(I64:I66)</f>
        <v>13.5</v>
      </c>
      <c r="K66" s="89">
        <f>J66*217/1556.86</f>
        <v>1.8816720835527923</v>
      </c>
      <c r="L66" s="89">
        <f>SUM(J66:K66)</f>
        <v>15.381672083552793</v>
      </c>
      <c r="M66" s="89">
        <f>L66*2398.03/1773.86</f>
        <v>20.794037357244715</v>
      </c>
      <c r="N66" s="89">
        <f>M66*143.32/2398.03</f>
        <v>1.2427707051372636</v>
      </c>
      <c r="O66" s="147">
        <f>SUM(M66:N66)</f>
        <v>22.03680806238198</v>
      </c>
    </row>
    <row r="67" spans="1:9" s="40" customFormat="1" ht="12" customHeight="1">
      <c r="A67" s="41"/>
      <c r="B67" s="42" t="s">
        <v>5</v>
      </c>
      <c r="C67" s="43" t="s">
        <v>51</v>
      </c>
      <c r="D67" s="7"/>
      <c r="E67" s="7"/>
      <c r="F67" s="8"/>
      <c r="G67" s="22"/>
      <c r="I67" s="95"/>
    </row>
    <row r="68" spans="1:9" s="40" customFormat="1" ht="12" customHeight="1">
      <c r="A68" s="41"/>
      <c r="B68" s="42" t="s">
        <v>26</v>
      </c>
      <c r="C68" s="43" t="s">
        <v>52</v>
      </c>
      <c r="D68" s="7"/>
      <c r="E68" s="7"/>
      <c r="F68" s="8"/>
      <c r="G68" s="22"/>
      <c r="I68" s="41"/>
    </row>
    <row r="69" spans="1:15" s="12" customFormat="1" ht="12" customHeight="1">
      <c r="A69" s="33">
        <v>1</v>
      </c>
      <c r="B69" s="16" t="s">
        <v>17</v>
      </c>
      <c r="C69" s="1" t="s">
        <v>53</v>
      </c>
      <c r="D69" s="3">
        <v>5</v>
      </c>
      <c r="E69" s="15">
        <f>D69*0.9</f>
        <v>4.5</v>
      </c>
      <c r="F69" s="5">
        <v>3</v>
      </c>
      <c r="G69" s="3">
        <f>D69*F69</f>
        <v>15</v>
      </c>
      <c r="I69" s="92">
        <f>E69*F69</f>
        <v>13.5</v>
      </c>
      <c r="O69" s="111"/>
    </row>
    <row r="70" spans="1:15" s="12" customFormat="1" ht="12" customHeight="1">
      <c r="A70" s="33">
        <v>2</v>
      </c>
      <c r="B70" s="16" t="s">
        <v>15</v>
      </c>
      <c r="C70" s="17" t="s">
        <v>54</v>
      </c>
      <c r="D70" s="3">
        <v>5</v>
      </c>
      <c r="E70" s="15">
        <f>D70*0.9</f>
        <v>4.5</v>
      </c>
      <c r="F70" s="5">
        <v>1</v>
      </c>
      <c r="G70" s="3">
        <v>5</v>
      </c>
      <c r="H70" s="96">
        <f>SUM(G69:G70)</f>
        <v>20</v>
      </c>
      <c r="I70" s="89">
        <f>E70*F70</f>
        <v>4.5</v>
      </c>
      <c r="J70" s="96">
        <f>SUM(I69:I70)</f>
        <v>18</v>
      </c>
      <c r="K70" s="89">
        <f>J70*217/1556.86</f>
        <v>2.508896111403723</v>
      </c>
      <c r="L70" s="89">
        <f>SUM(J70:K70)</f>
        <v>20.508896111403722</v>
      </c>
      <c r="M70" s="89">
        <f>L70*2398.03/1773.86</f>
        <v>27.72538314299295</v>
      </c>
      <c r="N70" s="89">
        <f>M70*143.32/2398.03</f>
        <v>1.6570276068496845</v>
      </c>
      <c r="O70" s="147">
        <f>SUM(M70:N70)</f>
        <v>29.382410749842634</v>
      </c>
    </row>
    <row r="71" spans="1:9" s="40" customFormat="1" ht="12" customHeight="1">
      <c r="A71" s="41"/>
      <c r="B71" s="42" t="s">
        <v>5</v>
      </c>
      <c r="C71" s="43" t="s">
        <v>58</v>
      </c>
      <c r="D71" s="7"/>
      <c r="E71" s="7"/>
      <c r="F71" s="8"/>
      <c r="G71" s="22"/>
      <c r="I71" s="95"/>
    </row>
    <row r="72" spans="1:9" s="40" customFormat="1" ht="12" customHeight="1">
      <c r="A72" s="41"/>
      <c r="B72" s="42" t="s">
        <v>26</v>
      </c>
      <c r="C72" s="43" t="s">
        <v>59</v>
      </c>
      <c r="D72" s="7"/>
      <c r="E72" s="7"/>
      <c r="F72" s="8"/>
      <c r="G72" s="22"/>
      <c r="I72" s="41"/>
    </row>
    <row r="73" spans="1:15" s="12" customFormat="1" ht="12" customHeight="1">
      <c r="A73" s="33">
        <v>1</v>
      </c>
      <c r="B73" s="5" t="s">
        <v>11</v>
      </c>
      <c r="C73" s="1" t="s">
        <v>12</v>
      </c>
      <c r="D73" s="3">
        <v>5</v>
      </c>
      <c r="E73" s="15">
        <f>D73*0.9</f>
        <v>4.5</v>
      </c>
      <c r="F73" s="5">
        <v>2</v>
      </c>
      <c r="G73" s="3">
        <f>D73*F73</f>
        <v>10</v>
      </c>
      <c r="I73" s="89">
        <f>E73*F73</f>
        <v>9</v>
      </c>
      <c r="O73" s="111"/>
    </row>
    <row r="74" spans="1:15" s="12" customFormat="1" ht="12" customHeight="1">
      <c r="A74" s="33">
        <v>2</v>
      </c>
      <c r="B74" s="5" t="s">
        <v>13</v>
      </c>
      <c r="C74" s="1" t="s">
        <v>14</v>
      </c>
      <c r="D74" s="3">
        <v>5</v>
      </c>
      <c r="E74" s="15">
        <f>D74*0.9</f>
        <v>4.5</v>
      </c>
      <c r="F74" s="5">
        <v>2</v>
      </c>
      <c r="G74" s="3">
        <f>D74*F74</f>
        <v>10</v>
      </c>
      <c r="I74" s="92">
        <f>E74*F74</f>
        <v>9</v>
      </c>
      <c r="O74" s="111"/>
    </row>
    <row r="75" spans="1:15" s="12" customFormat="1" ht="12" customHeight="1">
      <c r="A75" s="33">
        <v>3</v>
      </c>
      <c r="B75" s="5" t="s">
        <v>15</v>
      </c>
      <c r="C75" s="1" t="s">
        <v>16</v>
      </c>
      <c r="D75" s="3">
        <v>5</v>
      </c>
      <c r="E75" s="15">
        <f>D75*0.9</f>
        <v>4.5</v>
      </c>
      <c r="F75" s="5">
        <v>3</v>
      </c>
      <c r="G75" s="3">
        <f>D75*F75</f>
        <v>15</v>
      </c>
      <c r="H75" s="96">
        <f>SUM(G73:G75)</f>
        <v>35</v>
      </c>
      <c r="I75" s="89">
        <f>E75*F75</f>
        <v>13.5</v>
      </c>
      <c r="J75" s="96">
        <f>SUM(I73:I75)</f>
        <v>31.5</v>
      </c>
      <c r="K75" s="89">
        <f>J75*217/1556.86</f>
        <v>4.390568194956515</v>
      </c>
      <c r="L75" s="89">
        <f>SUM(J75:K75)</f>
        <v>35.890568194956515</v>
      </c>
      <c r="M75" s="89">
        <f>L75*2398.03/1773.86</f>
        <v>48.51942050023766</v>
      </c>
      <c r="N75" s="89">
        <f>M75*143.32/2398.03</f>
        <v>2.8997983119869475</v>
      </c>
      <c r="O75" s="147">
        <f>SUM(M75:N75)</f>
        <v>51.41921881222461</v>
      </c>
    </row>
    <row r="76" spans="1:9" s="40" customFormat="1" ht="12" customHeight="1">
      <c r="A76" s="41"/>
      <c r="B76" s="42" t="s">
        <v>5</v>
      </c>
      <c r="C76" s="43" t="s">
        <v>60</v>
      </c>
      <c r="D76" s="7"/>
      <c r="E76" s="7"/>
      <c r="F76" s="8"/>
      <c r="G76" s="22"/>
      <c r="I76" s="95"/>
    </row>
    <row r="77" spans="1:9" s="40" customFormat="1" ht="12" customHeight="1">
      <c r="A77" s="41"/>
      <c r="B77" s="42" t="s">
        <v>26</v>
      </c>
      <c r="C77" s="43" t="s">
        <v>61</v>
      </c>
      <c r="D77" s="7"/>
      <c r="E77" s="7"/>
      <c r="F77" s="8"/>
      <c r="G77" s="22"/>
      <c r="I77" s="41"/>
    </row>
    <row r="78" spans="1:15" s="12" customFormat="1" ht="12" customHeight="1">
      <c r="A78" s="33">
        <v>1</v>
      </c>
      <c r="B78" s="5" t="s">
        <v>11</v>
      </c>
      <c r="C78" s="1" t="s">
        <v>12</v>
      </c>
      <c r="D78" s="3">
        <v>5</v>
      </c>
      <c r="E78" s="15">
        <f>D78*0.9</f>
        <v>4.5</v>
      </c>
      <c r="F78" s="5">
        <v>2</v>
      </c>
      <c r="G78" s="3">
        <f>D78*F78</f>
        <v>10</v>
      </c>
      <c r="I78" s="89">
        <f>E78*F78</f>
        <v>9</v>
      </c>
      <c r="O78" s="111"/>
    </row>
    <row r="79" spans="1:15" s="12" customFormat="1" ht="12" customHeight="1">
      <c r="A79" s="33">
        <v>2</v>
      </c>
      <c r="B79" s="5" t="s">
        <v>13</v>
      </c>
      <c r="C79" s="1" t="s">
        <v>14</v>
      </c>
      <c r="D79" s="3">
        <v>5</v>
      </c>
      <c r="E79" s="15">
        <f>D79*0.9</f>
        <v>4.5</v>
      </c>
      <c r="F79" s="5">
        <v>2</v>
      </c>
      <c r="G79" s="3">
        <f>D79*F79</f>
        <v>10</v>
      </c>
      <c r="I79" s="89">
        <f>E79*F79</f>
        <v>9</v>
      </c>
      <c r="O79" s="111"/>
    </row>
    <row r="80" spans="1:15" s="12" customFormat="1" ht="12" customHeight="1">
      <c r="A80" s="33">
        <v>3</v>
      </c>
      <c r="B80" s="5" t="s">
        <v>15</v>
      </c>
      <c r="C80" s="1" t="s">
        <v>16</v>
      </c>
      <c r="D80" s="3">
        <v>5</v>
      </c>
      <c r="E80" s="15">
        <f>D80*0.9</f>
        <v>4.5</v>
      </c>
      <c r="F80" s="5">
        <v>2</v>
      </c>
      <c r="G80" s="3">
        <f>D80*F80</f>
        <v>10</v>
      </c>
      <c r="I80" s="89">
        <f>E80*F80</f>
        <v>9</v>
      </c>
      <c r="O80" s="111"/>
    </row>
    <row r="81" spans="1:15" s="12" customFormat="1" ht="12" customHeight="1">
      <c r="A81" s="33">
        <v>4</v>
      </c>
      <c r="B81" s="5" t="s">
        <v>17</v>
      </c>
      <c r="C81" s="17" t="s">
        <v>18</v>
      </c>
      <c r="D81" s="3">
        <v>5</v>
      </c>
      <c r="E81" s="15">
        <f>D81*0.9</f>
        <v>4.5</v>
      </c>
      <c r="F81" s="5">
        <v>2</v>
      </c>
      <c r="G81" s="3">
        <f>D81*F81</f>
        <v>10</v>
      </c>
      <c r="I81" s="92">
        <f>E81*F81</f>
        <v>9</v>
      </c>
      <c r="O81" s="111"/>
    </row>
    <row r="82" spans="1:15" s="88" customFormat="1" ht="63.75">
      <c r="A82" s="33">
        <v>5</v>
      </c>
      <c r="B82" s="45">
        <v>234</v>
      </c>
      <c r="C82" s="46" t="s">
        <v>100</v>
      </c>
      <c r="D82" s="47">
        <v>85</v>
      </c>
      <c r="E82" s="15">
        <f>D82*0.9</f>
        <v>76.5</v>
      </c>
      <c r="F82" s="48">
        <v>1</v>
      </c>
      <c r="G82" s="49">
        <f>D82*F82</f>
        <v>85</v>
      </c>
      <c r="H82" s="99">
        <f>SUM(G78:G82)</f>
        <v>125</v>
      </c>
      <c r="I82" s="90">
        <f>E82*F82</f>
        <v>76.5</v>
      </c>
      <c r="J82" s="99">
        <f>SUM(I78:I82)</f>
        <v>112.5</v>
      </c>
      <c r="K82" s="90">
        <f>J82*217/1556.86</f>
        <v>15.680600696273268</v>
      </c>
      <c r="L82" s="90">
        <f>SUM(J82:K82)</f>
        <v>128.18060069627327</v>
      </c>
      <c r="M82" s="90">
        <f>L82*2398.03/1773.86</f>
        <v>173.28364464370594</v>
      </c>
      <c r="N82" s="90">
        <f>M82*143.32/2398.03</f>
        <v>10.35642254281053</v>
      </c>
      <c r="O82" s="148">
        <f>SUM(M82:N82)</f>
        <v>183.64006718651646</v>
      </c>
    </row>
    <row r="83" spans="1:9" s="40" customFormat="1" ht="12" customHeight="1">
      <c r="A83" s="41"/>
      <c r="B83" s="42" t="s">
        <v>5</v>
      </c>
      <c r="C83" s="43" t="s">
        <v>113</v>
      </c>
      <c r="D83" s="7"/>
      <c r="E83" s="7"/>
      <c r="F83" s="8"/>
      <c r="G83" s="22"/>
      <c r="I83" s="95"/>
    </row>
    <row r="84" spans="1:9" s="40" customFormat="1" ht="12" customHeight="1">
      <c r="A84" s="41"/>
      <c r="B84" s="42" t="s">
        <v>26</v>
      </c>
      <c r="C84" s="43" t="s">
        <v>62</v>
      </c>
      <c r="D84" s="7"/>
      <c r="E84" s="7"/>
      <c r="F84" s="8"/>
      <c r="G84" s="22"/>
      <c r="I84" s="41"/>
    </row>
    <row r="85" spans="1:15" s="19" customFormat="1" ht="12" customHeight="1">
      <c r="A85" s="63">
        <v>1</v>
      </c>
      <c r="B85" s="5">
        <v>5500</v>
      </c>
      <c r="C85" s="1" t="s">
        <v>22</v>
      </c>
      <c r="D85" s="3">
        <v>8</v>
      </c>
      <c r="E85" s="15">
        <f aca="true" t="shared" si="9" ref="E85:E94">D85*0.9</f>
        <v>7.2</v>
      </c>
      <c r="F85" s="16">
        <v>5</v>
      </c>
      <c r="G85" s="3">
        <f>D85*F85</f>
        <v>40</v>
      </c>
      <c r="I85" s="90">
        <f aca="true" t="shared" si="10" ref="I85:I94">E85*F85</f>
        <v>36</v>
      </c>
      <c r="J85" s="40"/>
      <c r="K85" s="40"/>
      <c r="L85" s="40"/>
      <c r="M85" s="40"/>
      <c r="N85" s="40"/>
      <c r="O85" s="40"/>
    </row>
    <row r="86" spans="1:15" s="19" customFormat="1" ht="12" customHeight="1">
      <c r="A86" s="63">
        <v>2</v>
      </c>
      <c r="B86" s="5">
        <v>5510</v>
      </c>
      <c r="C86" s="1" t="s">
        <v>63</v>
      </c>
      <c r="D86" s="3">
        <v>8</v>
      </c>
      <c r="E86" s="15">
        <f t="shared" si="9"/>
        <v>7.2</v>
      </c>
      <c r="F86" s="70">
        <v>5</v>
      </c>
      <c r="G86" s="3">
        <f aca="true" t="shared" si="11" ref="G86:G93">D86*F86</f>
        <v>40</v>
      </c>
      <c r="I86" s="90">
        <f t="shared" si="10"/>
        <v>36</v>
      </c>
      <c r="J86" s="40"/>
      <c r="K86" s="40"/>
      <c r="L86" s="40"/>
      <c r="M86" s="40"/>
      <c r="N86" s="40"/>
      <c r="O86" s="40"/>
    </row>
    <row r="87" spans="1:15" s="19" customFormat="1" ht="12" customHeight="1">
      <c r="A87" s="63">
        <v>3</v>
      </c>
      <c r="B87" s="5" t="s">
        <v>64</v>
      </c>
      <c r="C87" s="1" t="s">
        <v>65</v>
      </c>
      <c r="D87" s="3">
        <v>5</v>
      </c>
      <c r="E87" s="15">
        <f t="shared" si="9"/>
        <v>4.5</v>
      </c>
      <c r="F87" s="70">
        <v>1</v>
      </c>
      <c r="G87" s="3">
        <f t="shared" si="11"/>
        <v>5</v>
      </c>
      <c r="I87" s="90">
        <f t="shared" si="10"/>
        <v>4.5</v>
      </c>
      <c r="J87" s="40"/>
      <c r="K87" s="40"/>
      <c r="L87" s="40"/>
      <c r="M87" s="40"/>
      <c r="N87" s="40"/>
      <c r="O87" s="40"/>
    </row>
    <row r="88" spans="1:15" s="19" customFormat="1" ht="12" customHeight="1">
      <c r="A88" s="63">
        <v>4</v>
      </c>
      <c r="B88" s="16" t="s">
        <v>11</v>
      </c>
      <c r="C88" s="17" t="s">
        <v>12</v>
      </c>
      <c r="D88" s="61">
        <v>5</v>
      </c>
      <c r="E88" s="15">
        <f t="shared" si="9"/>
        <v>4.5</v>
      </c>
      <c r="F88" s="70">
        <v>1</v>
      </c>
      <c r="G88" s="3">
        <f t="shared" si="11"/>
        <v>5</v>
      </c>
      <c r="I88" s="90">
        <f t="shared" si="10"/>
        <v>4.5</v>
      </c>
      <c r="J88" s="40"/>
      <c r="K88" s="40"/>
      <c r="L88" s="40"/>
      <c r="M88" s="40"/>
      <c r="N88" s="40"/>
      <c r="O88" s="40"/>
    </row>
    <row r="89" spans="1:15" s="19" customFormat="1" ht="12" customHeight="1">
      <c r="A89" s="63">
        <v>5</v>
      </c>
      <c r="B89" s="68" t="s">
        <v>13</v>
      </c>
      <c r="C89" s="69" t="s">
        <v>14</v>
      </c>
      <c r="D89" s="61">
        <v>5</v>
      </c>
      <c r="E89" s="15">
        <f t="shared" si="9"/>
        <v>4.5</v>
      </c>
      <c r="F89" s="71">
        <v>1</v>
      </c>
      <c r="G89" s="3">
        <f t="shared" si="11"/>
        <v>5</v>
      </c>
      <c r="I89" s="90">
        <f t="shared" si="10"/>
        <v>4.5</v>
      </c>
      <c r="J89" s="40"/>
      <c r="K89" s="40"/>
      <c r="L89" s="40"/>
      <c r="M89" s="40"/>
      <c r="N89" s="40"/>
      <c r="O89" s="40"/>
    </row>
    <row r="90" spans="1:15" s="19" customFormat="1" ht="12" customHeight="1">
      <c r="A90" s="63">
        <v>6</v>
      </c>
      <c r="B90" s="16" t="s">
        <v>15</v>
      </c>
      <c r="C90" s="17" t="s">
        <v>16</v>
      </c>
      <c r="D90" s="15">
        <v>5</v>
      </c>
      <c r="E90" s="15">
        <f t="shared" si="9"/>
        <v>4.5</v>
      </c>
      <c r="F90" s="70">
        <v>1</v>
      </c>
      <c r="G90" s="3">
        <f t="shared" si="11"/>
        <v>5</v>
      </c>
      <c r="I90" s="90">
        <f t="shared" si="10"/>
        <v>4.5</v>
      </c>
      <c r="J90" s="40"/>
      <c r="K90" s="40"/>
      <c r="L90" s="40"/>
      <c r="M90" s="40"/>
      <c r="N90" s="40"/>
      <c r="O90" s="40"/>
    </row>
    <row r="91" spans="1:15" s="19" customFormat="1" ht="12" customHeight="1">
      <c r="A91" s="63">
        <v>7</v>
      </c>
      <c r="B91" s="68" t="s">
        <v>66</v>
      </c>
      <c r="C91" s="69" t="s">
        <v>67</v>
      </c>
      <c r="D91" s="61">
        <v>5</v>
      </c>
      <c r="E91" s="15">
        <f t="shared" si="9"/>
        <v>4.5</v>
      </c>
      <c r="F91" s="70">
        <v>1</v>
      </c>
      <c r="G91" s="3">
        <f t="shared" si="11"/>
        <v>5</v>
      </c>
      <c r="I91" s="90">
        <f t="shared" si="10"/>
        <v>4.5</v>
      </c>
      <c r="J91" s="40"/>
      <c r="K91" s="40"/>
      <c r="L91" s="40"/>
      <c r="M91" s="40"/>
      <c r="N91" s="40"/>
      <c r="O91" s="40"/>
    </row>
    <row r="92" spans="1:15" s="19" customFormat="1" ht="12" customHeight="1">
      <c r="A92" s="63">
        <v>8</v>
      </c>
      <c r="B92" s="16" t="s">
        <v>19</v>
      </c>
      <c r="C92" s="17" t="s">
        <v>20</v>
      </c>
      <c r="D92" s="15">
        <v>5</v>
      </c>
      <c r="E92" s="15">
        <f t="shared" si="9"/>
        <v>4.5</v>
      </c>
      <c r="F92" s="70">
        <v>1</v>
      </c>
      <c r="G92" s="3">
        <f t="shared" si="11"/>
        <v>5</v>
      </c>
      <c r="I92" s="90">
        <f t="shared" si="10"/>
        <v>4.5</v>
      </c>
      <c r="J92" s="40"/>
      <c r="K92" s="40"/>
      <c r="L92" s="40"/>
      <c r="M92" s="40"/>
      <c r="N92" s="40"/>
      <c r="O92" s="40"/>
    </row>
    <row r="93" spans="1:15" s="19" customFormat="1" ht="12" customHeight="1">
      <c r="A93" s="63">
        <v>9</v>
      </c>
      <c r="B93" s="16" t="s">
        <v>17</v>
      </c>
      <c r="C93" s="17" t="s">
        <v>18</v>
      </c>
      <c r="D93" s="30">
        <v>5</v>
      </c>
      <c r="E93" s="15">
        <f t="shared" si="9"/>
        <v>4.5</v>
      </c>
      <c r="F93" s="70">
        <v>2</v>
      </c>
      <c r="G93" s="3">
        <f t="shared" si="11"/>
        <v>10</v>
      </c>
      <c r="I93" s="100">
        <f t="shared" si="10"/>
        <v>9</v>
      </c>
      <c r="J93" s="40"/>
      <c r="K93" s="40"/>
      <c r="L93" s="40"/>
      <c r="M93" s="40"/>
      <c r="N93" s="40"/>
      <c r="O93" s="40"/>
    </row>
    <row r="94" spans="1:15" s="12" customFormat="1" ht="12" customHeight="1">
      <c r="A94" s="63">
        <v>10</v>
      </c>
      <c r="B94" s="5" t="s">
        <v>89</v>
      </c>
      <c r="C94" s="1" t="s">
        <v>90</v>
      </c>
      <c r="D94" s="3">
        <v>60</v>
      </c>
      <c r="E94" s="15">
        <f t="shared" si="9"/>
        <v>54</v>
      </c>
      <c r="F94" s="5">
        <v>1</v>
      </c>
      <c r="G94" s="3">
        <f>D94*F94</f>
        <v>60</v>
      </c>
      <c r="H94" s="101">
        <f>SUM(G85:G94)</f>
        <v>180</v>
      </c>
      <c r="I94" s="90">
        <f t="shared" si="10"/>
        <v>54</v>
      </c>
      <c r="J94" s="96">
        <f>SUM(I85:I94)</f>
        <v>162</v>
      </c>
      <c r="K94" s="90">
        <f>J94*217/1556.86</f>
        <v>22.580065002633507</v>
      </c>
      <c r="L94" s="90">
        <f>SUM(J94:K94)</f>
        <v>184.58006500263352</v>
      </c>
      <c r="M94" s="90">
        <f>L94*2398.03/1773.86</f>
        <v>249.52844828693657</v>
      </c>
      <c r="N94" s="90">
        <f>M94*143.32/2398.03</f>
        <v>14.913248461647163</v>
      </c>
      <c r="O94" s="148">
        <f>SUM(M94:N94)</f>
        <v>264.44169674858375</v>
      </c>
    </row>
    <row r="95" spans="1:15" s="40" customFormat="1" ht="12" customHeight="1">
      <c r="A95" s="41"/>
      <c r="B95" s="42" t="s">
        <v>5</v>
      </c>
      <c r="C95" s="43" t="s">
        <v>73</v>
      </c>
      <c r="D95" s="7"/>
      <c r="E95" s="7"/>
      <c r="F95" s="8"/>
      <c r="G95" s="22"/>
      <c r="I95" s="95"/>
      <c r="O95" s="120"/>
    </row>
    <row r="96" spans="1:9" s="40" customFormat="1" ht="12" customHeight="1">
      <c r="A96" s="41"/>
      <c r="B96" s="42" t="s">
        <v>26</v>
      </c>
      <c r="C96" s="43" t="s">
        <v>74</v>
      </c>
      <c r="D96" s="7"/>
      <c r="E96" s="7"/>
      <c r="F96" s="8"/>
      <c r="G96" s="22"/>
      <c r="I96" s="41"/>
    </row>
    <row r="97" spans="1:15" s="50" customFormat="1" ht="12" customHeight="1">
      <c r="A97" s="44">
        <v>1</v>
      </c>
      <c r="B97" s="48">
        <v>251</v>
      </c>
      <c r="C97" s="74" t="s">
        <v>75</v>
      </c>
      <c r="D97" s="49">
        <v>50</v>
      </c>
      <c r="E97" s="15">
        <f aca="true" t="shared" si="12" ref="E97:E102">D97*0.9</f>
        <v>45</v>
      </c>
      <c r="F97" s="48">
        <v>1</v>
      </c>
      <c r="G97" s="3">
        <f aca="true" t="shared" si="13" ref="G97:G102">D97*F97</f>
        <v>50</v>
      </c>
      <c r="I97" s="90">
        <f aca="true" t="shared" si="14" ref="I97:I102">E97*F97</f>
        <v>45</v>
      </c>
      <c r="O97" s="111"/>
    </row>
    <row r="98" spans="1:15" s="50" customFormat="1" ht="12" customHeight="1">
      <c r="A98" s="44">
        <v>2</v>
      </c>
      <c r="B98" s="48">
        <v>269</v>
      </c>
      <c r="C98" s="74" t="s">
        <v>76</v>
      </c>
      <c r="D98" s="49">
        <v>50</v>
      </c>
      <c r="E98" s="15">
        <f t="shared" si="12"/>
        <v>45</v>
      </c>
      <c r="F98" s="48">
        <v>1</v>
      </c>
      <c r="G98" s="3">
        <f t="shared" si="13"/>
        <v>50</v>
      </c>
      <c r="I98" s="90">
        <f t="shared" si="14"/>
        <v>45</v>
      </c>
      <c r="O98" s="111"/>
    </row>
    <row r="99" spans="1:15" s="50" customFormat="1" ht="12" customHeight="1">
      <c r="A99" s="44">
        <v>3</v>
      </c>
      <c r="B99" s="48">
        <v>1315</v>
      </c>
      <c r="C99" s="52" t="s">
        <v>77</v>
      </c>
      <c r="D99" s="49">
        <v>1</v>
      </c>
      <c r="E99" s="15">
        <f t="shared" si="12"/>
        <v>0.9</v>
      </c>
      <c r="F99" s="48">
        <v>1</v>
      </c>
      <c r="G99" s="3">
        <f t="shared" si="13"/>
        <v>1</v>
      </c>
      <c r="I99" s="90">
        <f t="shared" si="14"/>
        <v>0.9</v>
      </c>
      <c r="O99" s="111"/>
    </row>
    <row r="100" spans="1:15" s="50" customFormat="1" ht="12" customHeight="1">
      <c r="A100" s="44">
        <v>4</v>
      </c>
      <c r="B100" s="51">
        <v>1316</v>
      </c>
      <c r="C100" s="52" t="s">
        <v>78</v>
      </c>
      <c r="D100" s="53">
        <v>7.5</v>
      </c>
      <c r="E100" s="15">
        <f t="shared" si="12"/>
        <v>6.75</v>
      </c>
      <c r="F100" s="48">
        <v>1</v>
      </c>
      <c r="G100" s="3">
        <f t="shared" si="13"/>
        <v>7.5</v>
      </c>
      <c r="I100" s="90">
        <f t="shared" si="14"/>
        <v>6.75</v>
      </c>
      <c r="O100" s="111"/>
    </row>
    <row r="101" spans="1:15" s="50" customFormat="1" ht="12" customHeight="1">
      <c r="A101" s="44">
        <v>5</v>
      </c>
      <c r="B101" s="51">
        <v>289</v>
      </c>
      <c r="C101" s="52" t="s">
        <v>79</v>
      </c>
      <c r="D101" s="53">
        <v>75</v>
      </c>
      <c r="E101" s="15">
        <f t="shared" si="12"/>
        <v>67.5</v>
      </c>
      <c r="F101" s="48">
        <v>1</v>
      </c>
      <c r="G101" s="3">
        <f t="shared" si="13"/>
        <v>75</v>
      </c>
      <c r="I101" s="100">
        <f t="shared" si="14"/>
        <v>67.5</v>
      </c>
      <c r="O101" s="111"/>
    </row>
    <row r="102" spans="1:15" s="50" customFormat="1" ht="12" customHeight="1">
      <c r="A102" s="44">
        <v>6</v>
      </c>
      <c r="B102" s="75">
        <v>382</v>
      </c>
      <c r="C102" s="52" t="s">
        <v>10</v>
      </c>
      <c r="D102" s="76">
        <v>90</v>
      </c>
      <c r="E102" s="15">
        <f t="shared" si="12"/>
        <v>81</v>
      </c>
      <c r="F102" s="48">
        <v>1</v>
      </c>
      <c r="G102" s="3">
        <f t="shared" si="13"/>
        <v>90</v>
      </c>
      <c r="H102" s="97">
        <f>SUM(G97:G102)</f>
        <v>273.5</v>
      </c>
      <c r="I102" s="90">
        <f t="shared" si="14"/>
        <v>81</v>
      </c>
      <c r="J102" s="97">
        <f>SUM(I97:I102)</f>
        <v>246.15</v>
      </c>
      <c r="K102" s="90">
        <f>J102*217/1556.86</f>
        <v>34.30915432344592</v>
      </c>
      <c r="L102" s="90">
        <f>SUM(J102:K102)</f>
        <v>280.45915432344594</v>
      </c>
      <c r="M102" s="90">
        <f>L102*2398.03/1773.86</f>
        <v>379.1446144804287</v>
      </c>
      <c r="N102" s="90">
        <f>M102*143.32/2398.03</f>
        <v>22.659852523669443</v>
      </c>
      <c r="O102" s="148">
        <f>SUM(M102:N102)</f>
        <v>401.8044670040981</v>
      </c>
    </row>
    <row r="103" spans="1:9" s="40" customFormat="1" ht="12" customHeight="1">
      <c r="A103" s="41"/>
      <c r="B103" s="42" t="s">
        <v>5</v>
      </c>
      <c r="C103" s="43" t="s">
        <v>85</v>
      </c>
      <c r="D103" s="7"/>
      <c r="E103" s="145"/>
      <c r="F103" s="22"/>
      <c r="G103" s="41"/>
      <c r="I103" s="95"/>
    </row>
    <row r="104" spans="1:9" s="40" customFormat="1" ht="12" customHeight="1">
      <c r="A104" s="41"/>
      <c r="B104" s="42" t="s">
        <v>26</v>
      </c>
      <c r="C104" s="43" t="s">
        <v>86</v>
      </c>
      <c r="D104" s="7"/>
      <c r="E104" s="145"/>
      <c r="F104" s="22"/>
      <c r="G104" s="41"/>
      <c r="I104" s="41"/>
    </row>
    <row r="105" spans="1:15" s="12" customFormat="1" ht="12" customHeight="1">
      <c r="A105" s="33">
        <v>1</v>
      </c>
      <c r="B105" s="16" t="s">
        <v>87</v>
      </c>
      <c r="C105" s="17" t="s">
        <v>88</v>
      </c>
      <c r="D105" s="3">
        <v>0.6</v>
      </c>
      <c r="E105" s="15">
        <f>D105*0.9</f>
        <v>0.54</v>
      </c>
      <c r="F105" s="5">
        <v>2</v>
      </c>
      <c r="G105" s="3">
        <f aca="true" t="shared" si="15" ref="G105:G111">D105*F105</f>
        <v>1.2</v>
      </c>
      <c r="I105" s="90">
        <f aca="true" t="shared" si="16" ref="I105:I111">E105*F105</f>
        <v>1.08</v>
      </c>
      <c r="O105" s="111"/>
    </row>
    <row r="106" spans="1:16" s="12" customFormat="1" ht="12" customHeight="1">
      <c r="A106" s="33">
        <v>2</v>
      </c>
      <c r="B106" s="5" t="s">
        <v>89</v>
      </c>
      <c r="C106" s="1" t="s">
        <v>90</v>
      </c>
      <c r="D106" s="3">
        <v>60</v>
      </c>
      <c r="E106" s="146" t="s">
        <v>117</v>
      </c>
      <c r="F106" s="5">
        <v>1</v>
      </c>
      <c r="G106" s="3"/>
      <c r="I106" s="90"/>
      <c r="O106" s="60" t="s">
        <v>117</v>
      </c>
      <c r="P106" s="3">
        <v>96</v>
      </c>
    </row>
    <row r="107" spans="1:15" s="12" customFormat="1" ht="12" customHeight="1">
      <c r="A107" s="33">
        <v>3</v>
      </c>
      <c r="B107" s="16" t="s">
        <v>91</v>
      </c>
      <c r="C107" s="17" t="s">
        <v>92</v>
      </c>
      <c r="D107" s="15">
        <v>0.6</v>
      </c>
      <c r="E107" s="15">
        <f>D107*0.9</f>
        <v>0.54</v>
      </c>
      <c r="F107" s="5">
        <v>3</v>
      </c>
      <c r="G107" s="3">
        <f t="shared" si="15"/>
        <v>1.7999999999999998</v>
      </c>
      <c r="I107" s="90">
        <f t="shared" si="16"/>
        <v>1.62</v>
      </c>
      <c r="O107" s="111"/>
    </row>
    <row r="108" spans="1:15" s="12" customFormat="1" ht="12" customHeight="1">
      <c r="A108" s="33">
        <v>4</v>
      </c>
      <c r="B108" s="5" t="s">
        <v>93</v>
      </c>
      <c r="C108" s="1" t="s">
        <v>94</v>
      </c>
      <c r="D108" s="3">
        <v>0.6</v>
      </c>
      <c r="E108" s="15">
        <f>D108*0.9</f>
        <v>0.54</v>
      </c>
      <c r="F108" s="5">
        <v>2</v>
      </c>
      <c r="G108" s="3">
        <f t="shared" si="15"/>
        <v>1.2</v>
      </c>
      <c r="I108" s="90">
        <f t="shared" si="16"/>
        <v>1.08</v>
      </c>
      <c r="O108" s="111"/>
    </row>
    <row r="109" spans="1:15" s="12" customFormat="1" ht="12" customHeight="1">
      <c r="A109" s="33">
        <v>5</v>
      </c>
      <c r="B109" s="5">
        <v>6717</v>
      </c>
      <c r="C109" s="1" t="s">
        <v>95</v>
      </c>
      <c r="D109" s="3">
        <v>6</v>
      </c>
      <c r="E109" s="15">
        <f>D109*0.9</f>
        <v>5.4</v>
      </c>
      <c r="F109" s="5">
        <v>1</v>
      </c>
      <c r="G109" s="3">
        <f t="shared" si="15"/>
        <v>6</v>
      </c>
      <c r="I109" s="90">
        <f t="shared" si="16"/>
        <v>5.4</v>
      </c>
      <c r="O109" s="111"/>
    </row>
    <row r="110" spans="1:15" s="12" customFormat="1" ht="12" customHeight="1">
      <c r="A110" s="33">
        <v>6</v>
      </c>
      <c r="B110" s="5" t="s">
        <v>96</v>
      </c>
      <c r="C110" s="1" t="s">
        <v>97</v>
      </c>
      <c r="D110" s="3">
        <v>0.6</v>
      </c>
      <c r="E110" s="15">
        <f>D110*0.9</f>
        <v>0.54</v>
      </c>
      <c r="F110" s="5">
        <v>4</v>
      </c>
      <c r="G110" s="3">
        <f t="shared" si="15"/>
        <v>2.4</v>
      </c>
      <c r="I110" s="100">
        <f t="shared" si="16"/>
        <v>2.16</v>
      </c>
      <c r="O110" s="111"/>
    </row>
    <row r="111" spans="1:16" s="12" customFormat="1" ht="12" customHeight="1">
      <c r="A111" s="33">
        <v>7</v>
      </c>
      <c r="B111" s="83">
        <v>5753</v>
      </c>
      <c r="C111" s="84" t="s">
        <v>104</v>
      </c>
      <c r="D111" s="3">
        <v>4</v>
      </c>
      <c r="E111" s="15">
        <f>D111*0.9</f>
        <v>3.6</v>
      </c>
      <c r="F111" s="5">
        <v>1</v>
      </c>
      <c r="G111" s="3">
        <f t="shared" si="15"/>
        <v>4</v>
      </c>
      <c r="H111" s="96">
        <f>SUM(G105:G111)</f>
        <v>16.6</v>
      </c>
      <c r="I111" s="90">
        <f t="shared" si="16"/>
        <v>3.6</v>
      </c>
      <c r="J111" s="96">
        <f>SUM(I105:I111)</f>
        <v>14.94</v>
      </c>
      <c r="K111" s="90">
        <f>J111*217/1556.86</f>
        <v>2.08238377246509</v>
      </c>
      <c r="L111" s="90">
        <f>SUM(J111:K111)</f>
        <v>17.02238377246509</v>
      </c>
      <c r="M111" s="90">
        <f>L111*2398.03/1773.86</f>
        <v>23.01206800868415</v>
      </c>
      <c r="N111" s="90">
        <f>M111*143.32/2398.03</f>
        <v>1.3753329136852381</v>
      </c>
      <c r="O111" s="110">
        <f>SUM(M111:N111)</f>
        <v>24.387400922369388</v>
      </c>
      <c r="P111" s="3">
        <v>96</v>
      </c>
    </row>
    <row r="112" spans="1:16" s="12" customFormat="1" ht="12" customHeight="1">
      <c r="A112" s="104"/>
      <c r="B112" s="105"/>
      <c r="C112" s="106"/>
      <c r="D112" s="3"/>
      <c r="E112" s="15"/>
      <c r="F112" s="5"/>
      <c r="G112" s="3"/>
      <c r="H112" s="107"/>
      <c r="I112" s="108"/>
      <c r="J112" s="107"/>
      <c r="K112" s="109"/>
      <c r="L112" s="109"/>
      <c r="M112" s="109"/>
      <c r="N112" s="109"/>
      <c r="O112" s="119"/>
      <c r="P112" s="148">
        <f>SUM(O111:P111)</f>
        <v>120.38740092236938</v>
      </c>
    </row>
    <row r="113" spans="1:9" s="40" customFormat="1" ht="12" customHeight="1">
      <c r="A113" s="41"/>
      <c r="B113" s="42" t="s">
        <v>5</v>
      </c>
      <c r="C113" s="43" t="s">
        <v>68</v>
      </c>
      <c r="D113" s="7"/>
      <c r="E113" s="7"/>
      <c r="F113" s="8"/>
      <c r="G113" s="22"/>
      <c r="I113" s="95"/>
    </row>
    <row r="114" spans="1:9" s="40" customFormat="1" ht="12" customHeight="1">
      <c r="A114" s="41"/>
      <c r="B114" s="42" t="s">
        <v>26</v>
      </c>
      <c r="C114" s="43" t="s">
        <v>69</v>
      </c>
      <c r="D114" s="7"/>
      <c r="E114" s="7"/>
      <c r="F114" s="8"/>
      <c r="G114" s="22"/>
      <c r="I114" s="41"/>
    </row>
    <row r="115" spans="1:16" s="40" customFormat="1" ht="12" customHeight="1">
      <c r="A115" s="63">
        <v>1</v>
      </c>
      <c r="B115" s="121" t="s">
        <v>120</v>
      </c>
      <c r="C115" s="122" t="s">
        <v>121</v>
      </c>
      <c r="D115" s="73">
        <v>3.5</v>
      </c>
      <c r="E115" s="3" t="s">
        <v>117</v>
      </c>
      <c r="F115" s="5">
        <v>3</v>
      </c>
      <c r="G115" s="131" t="s">
        <v>122</v>
      </c>
      <c r="H115" s="41"/>
      <c r="I115" s="41"/>
      <c r="J115" s="41"/>
      <c r="K115" s="41"/>
      <c r="L115" s="41"/>
      <c r="M115" s="41"/>
      <c r="N115" s="41"/>
      <c r="O115" s="24" t="s">
        <v>117</v>
      </c>
      <c r="P115" s="124">
        <v>16.8</v>
      </c>
    </row>
    <row r="116" spans="1:16" s="40" customFormat="1" ht="12" customHeight="1">
      <c r="A116" s="63">
        <v>2</v>
      </c>
      <c r="B116" s="16">
        <v>1555</v>
      </c>
      <c r="C116" s="17" t="s">
        <v>70</v>
      </c>
      <c r="D116" s="73">
        <v>28</v>
      </c>
      <c r="E116" s="15">
        <f>D116*0.9</f>
        <v>25.2</v>
      </c>
      <c r="F116" s="5">
        <v>2</v>
      </c>
      <c r="G116" s="3">
        <f>D116*F116</f>
        <v>56</v>
      </c>
      <c r="H116" s="41"/>
      <c r="I116" s="90">
        <f>E116*F116</f>
        <v>50.4</v>
      </c>
      <c r="J116" s="41"/>
      <c r="K116" s="41"/>
      <c r="L116" s="41"/>
      <c r="M116" s="41"/>
      <c r="N116" s="41"/>
      <c r="O116" s="41"/>
      <c r="P116" s="41"/>
    </row>
    <row r="117" spans="1:16" s="40" customFormat="1" ht="12" customHeight="1">
      <c r="A117" s="63">
        <v>3</v>
      </c>
      <c r="B117" s="16" t="s">
        <v>71</v>
      </c>
      <c r="C117" s="66" t="s">
        <v>72</v>
      </c>
      <c r="D117" s="73">
        <v>14.95</v>
      </c>
      <c r="E117" s="15">
        <v>13.45</v>
      </c>
      <c r="F117" s="5">
        <v>1</v>
      </c>
      <c r="G117" s="3">
        <f>D117*F117</f>
        <v>14.95</v>
      </c>
      <c r="H117" s="61">
        <f>SUM(G116:G117)</f>
        <v>70.95</v>
      </c>
      <c r="I117" s="90">
        <f>E117*F117</f>
        <v>13.45</v>
      </c>
      <c r="J117" s="102">
        <f>SUM(I116:I117)</f>
        <v>63.849999999999994</v>
      </c>
      <c r="K117" s="90">
        <f>J117*217/1556.86</f>
        <v>8.899612039618205</v>
      </c>
      <c r="L117" s="90">
        <f>SUM(J117:K117)</f>
        <v>72.7496120396182</v>
      </c>
      <c r="M117" s="90">
        <f>L117*2398.03/1773.86</f>
        <v>98.34809520444999</v>
      </c>
      <c r="N117" s="90">
        <f>M117*143.32/2398.03</f>
        <v>5.877845149852909</v>
      </c>
      <c r="O117" s="123">
        <f>SUM(M117:N117)</f>
        <v>104.2259403543029</v>
      </c>
      <c r="P117" s="124">
        <v>16.8</v>
      </c>
    </row>
    <row r="118" spans="1:16" s="40" customFormat="1" ht="12" customHeight="1">
      <c r="A118" s="125"/>
      <c r="B118" s="126"/>
      <c r="C118" s="127"/>
      <c r="D118" s="73"/>
      <c r="E118" s="15"/>
      <c r="F118" s="65"/>
      <c r="G118" s="3"/>
      <c r="H118" s="128"/>
      <c r="I118" s="108"/>
      <c r="J118" s="129"/>
      <c r="K118" s="109"/>
      <c r="L118" s="109"/>
      <c r="M118" s="109"/>
      <c r="N118" s="109"/>
      <c r="O118" s="130"/>
      <c r="P118" s="148">
        <f>SUM(O117:P117)</f>
        <v>121.0259403543029</v>
      </c>
    </row>
    <row r="119" spans="1:9" s="40" customFormat="1" ht="12" customHeight="1">
      <c r="A119" s="41"/>
      <c r="B119" s="42" t="s">
        <v>5</v>
      </c>
      <c r="C119" s="43" t="s">
        <v>98</v>
      </c>
      <c r="D119" s="7"/>
      <c r="E119" s="145"/>
      <c r="F119" s="22"/>
      <c r="G119" s="41"/>
      <c r="I119" s="95"/>
    </row>
    <row r="120" spans="1:9" s="40" customFormat="1" ht="12" customHeight="1">
      <c r="A120" s="41"/>
      <c r="B120" s="42" t="s">
        <v>26</v>
      </c>
      <c r="C120" s="43" t="s">
        <v>99</v>
      </c>
      <c r="D120" s="7"/>
      <c r="E120" s="145"/>
      <c r="F120" s="22"/>
      <c r="G120" s="41"/>
      <c r="I120" s="41"/>
    </row>
    <row r="121" spans="1:15" s="12" customFormat="1" ht="12" customHeight="1">
      <c r="A121" s="33">
        <v>1</v>
      </c>
      <c r="B121" s="16">
        <v>269</v>
      </c>
      <c r="C121" s="17" t="s">
        <v>57</v>
      </c>
      <c r="D121" s="15">
        <v>50</v>
      </c>
      <c r="E121" s="15">
        <f>D121*0.9</f>
        <v>45</v>
      </c>
      <c r="F121" s="5">
        <v>1</v>
      </c>
      <c r="G121" s="3">
        <f>D121*F121</f>
        <v>50</v>
      </c>
      <c r="I121" s="100">
        <f>E121*F121</f>
        <v>45</v>
      </c>
      <c r="O121" s="111"/>
    </row>
    <row r="122" spans="1:15" s="12" customFormat="1" ht="12.75" customHeight="1">
      <c r="A122" s="33">
        <v>2</v>
      </c>
      <c r="B122" s="16">
        <v>289</v>
      </c>
      <c r="C122" s="17" t="s">
        <v>79</v>
      </c>
      <c r="D122" s="61">
        <v>75</v>
      </c>
      <c r="E122" s="15">
        <f>D122*0.9</f>
        <v>67.5</v>
      </c>
      <c r="F122" s="5">
        <v>1</v>
      </c>
      <c r="G122" s="3">
        <f>D122*F122</f>
        <v>75</v>
      </c>
      <c r="H122" s="96">
        <f>SUM(G121:G122)</f>
        <v>125</v>
      </c>
      <c r="I122" s="90">
        <f>E122*F122</f>
        <v>67.5</v>
      </c>
      <c r="J122" s="96">
        <f>SUM(I121:I122)</f>
        <v>112.5</v>
      </c>
      <c r="K122" s="90">
        <f>J122*217/1556.86</f>
        <v>15.680600696273268</v>
      </c>
      <c r="L122" s="90">
        <f>SUM(J122:K122)</f>
        <v>128.18060069627327</v>
      </c>
      <c r="M122" s="90">
        <f>L122*2398.03/1773.86</f>
        <v>173.28364464370594</v>
      </c>
      <c r="N122" s="90">
        <f>M122*143.32/2398.03</f>
        <v>10.35642254281053</v>
      </c>
      <c r="O122" s="148">
        <f>SUM(M122:N122)</f>
        <v>183.64006718651646</v>
      </c>
    </row>
    <row r="123" spans="1:9" s="40" customFormat="1" ht="12" customHeight="1">
      <c r="A123" s="41"/>
      <c r="B123" s="42" t="s">
        <v>5</v>
      </c>
      <c r="C123" s="43" t="s">
        <v>110</v>
      </c>
      <c r="D123" s="7"/>
      <c r="E123" s="145"/>
      <c r="F123" s="22"/>
      <c r="I123" s="95"/>
    </row>
    <row r="124" spans="1:9" s="40" customFormat="1" ht="12" customHeight="1">
      <c r="A124" s="41"/>
      <c r="B124" s="42" t="s">
        <v>26</v>
      </c>
      <c r="C124" s="43" t="s">
        <v>111</v>
      </c>
      <c r="D124" s="7"/>
      <c r="E124" s="145"/>
      <c r="F124" s="22"/>
      <c r="I124" s="41"/>
    </row>
    <row r="125" spans="1:15" s="12" customFormat="1" ht="12" customHeight="1">
      <c r="A125" s="33">
        <v>1</v>
      </c>
      <c r="B125" s="16" t="s">
        <v>15</v>
      </c>
      <c r="C125" s="17" t="s">
        <v>16</v>
      </c>
      <c r="D125" s="3">
        <v>5</v>
      </c>
      <c r="E125" s="15">
        <f>D125*0.9</f>
        <v>4.5</v>
      </c>
      <c r="F125" s="5">
        <v>2</v>
      </c>
      <c r="G125" s="3">
        <f>D125*F125</f>
        <v>10</v>
      </c>
      <c r="H125" s="34">
        <v>10</v>
      </c>
      <c r="I125" s="90">
        <f>E125*F125</f>
        <v>9</v>
      </c>
      <c r="J125" s="3">
        <v>9</v>
      </c>
      <c r="K125" s="90">
        <f>J125*217/1556.86</f>
        <v>1.2544480557018616</v>
      </c>
      <c r="L125" s="90">
        <f>SUM(J125:K125)</f>
        <v>10.254448055701861</v>
      </c>
      <c r="M125" s="90">
        <f>L125*2398.03/1773.86</f>
        <v>13.862691571496475</v>
      </c>
      <c r="N125" s="90">
        <f>M125*143.32/2398.03</f>
        <v>0.8285138034248423</v>
      </c>
      <c r="O125" s="148">
        <f>SUM(M125:N125)</f>
        <v>14.691205374921317</v>
      </c>
    </row>
    <row r="126" spans="1:9" s="40" customFormat="1" ht="12" customHeight="1">
      <c r="A126" s="41"/>
      <c r="B126" s="42" t="s">
        <v>5</v>
      </c>
      <c r="D126" s="7"/>
      <c r="E126" s="145"/>
      <c r="F126" s="22"/>
      <c r="I126" s="95"/>
    </row>
    <row r="127" spans="1:9" s="40" customFormat="1" ht="12" customHeight="1">
      <c r="A127" s="41"/>
      <c r="B127" s="42" t="s">
        <v>26</v>
      </c>
      <c r="C127" s="43" t="s">
        <v>116</v>
      </c>
      <c r="D127" s="7"/>
      <c r="E127" s="145"/>
      <c r="F127" s="22"/>
      <c r="I127" s="41"/>
    </row>
    <row r="128" spans="1:15" s="12" customFormat="1" ht="12" customHeight="1">
      <c r="A128" s="33">
        <v>1</v>
      </c>
      <c r="B128" s="16" t="s">
        <v>15</v>
      </c>
      <c r="C128" s="17" t="s">
        <v>16</v>
      </c>
      <c r="D128" s="3">
        <v>5</v>
      </c>
      <c r="E128" s="15">
        <f>D128*0.9</f>
        <v>4.5</v>
      </c>
      <c r="F128" s="5">
        <v>1</v>
      </c>
      <c r="G128" s="3">
        <f>D128*F128</f>
        <v>5</v>
      </c>
      <c r="H128" s="34">
        <v>5</v>
      </c>
      <c r="I128" s="90">
        <f>E128*F128</f>
        <v>4.5</v>
      </c>
      <c r="J128" s="90">
        <v>4.5</v>
      </c>
      <c r="K128" s="90">
        <f>J128*217/1556.86</f>
        <v>0.6272240278509308</v>
      </c>
      <c r="L128" s="90">
        <f>SUM(J128:K128)</f>
        <v>5.1272240278509305</v>
      </c>
      <c r="M128" s="90">
        <f>L128*2398.03/1773.86</f>
        <v>6.9313457857482375</v>
      </c>
      <c r="N128" s="90">
        <f>M128*143.32/2398.03</f>
        <v>0.41425690171242113</v>
      </c>
      <c r="O128" s="148">
        <f>SUM(M128:N128)</f>
        <v>7.345602687460659</v>
      </c>
    </row>
    <row r="129" spans="1:7" s="40" customFormat="1" ht="12" customHeight="1">
      <c r="A129" s="41"/>
      <c r="B129" s="42" t="s">
        <v>5</v>
      </c>
      <c r="C129" s="43" t="s">
        <v>131</v>
      </c>
      <c r="D129" s="150"/>
      <c r="E129" s="151"/>
      <c r="F129" s="152"/>
      <c r="G129" s="22"/>
    </row>
    <row r="130" spans="1:7" s="40" customFormat="1" ht="12" customHeight="1">
      <c r="A130" s="41"/>
      <c r="B130" s="42" t="s">
        <v>26</v>
      </c>
      <c r="C130" s="43" t="s">
        <v>132</v>
      </c>
      <c r="D130" s="150"/>
      <c r="E130" s="151"/>
      <c r="F130" s="152"/>
      <c r="G130" s="22"/>
    </row>
    <row r="131" spans="1:16" s="19" customFormat="1" ht="12" customHeight="1">
      <c r="A131" s="18">
        <v>1</v>
      </c>
      <c r="B131" s="5">
        <v>310</v>
      </c>
      <c r="C131" s="1" t="s">
        <v>133</v>
      </c>
      <c r="D131" s="3">
        <v>54</v>
      </c>
      <c r="E131" s="15" t="s">
        <v>117</v>
      </c>
      <c r="F131" s="31">
        <v>1</v>
      </c>
      <c r="G131" s="3" t="s">
        <v>134</v>
      </c>
      <c r="H131" s="90"/>
      <c r="I131" s="3"/>
      <c r="J131" s="90"/>
      <c r="K131" s="90"/>
      <c r="L131" s="90"/>
      <c r="O131" s="90" t="s">
        <v>117</v>
      </c>
      <c r="P131" s="124">
        <v>67</v>
      </c>
    </row>
    <row r="132" spans="1:16" s="40" customFormat="1" ht="12" customHeight="1">
      <c r="A132" s="63">
        <v>1</v>
      </c>
      <c r="B132" s="121" t="s">
        <v>120</v>
      </c>
      <c r="C132" s="122" t="s">
        <v>121</v>
      </c>
      <c r="D132" s="73">
        <v>3.5</v>
      </c>
      <c r="E132" s="3" t="s">
        <v>117</v>
      </c>
      <c r="F132" s="5">
        <v>8</v>
      </c>
      <c r="G132" s="131" t="s">
        <v>122</v>
      </c>
      <c r="H132" s="41"/>
      <c r="I132" s="41"/>
      <c r="J132" s="41"/>
      <c r="K132" s="41"/>
      <c r="L132" s="41"/>
      <c r="M132" s="41"/>
      <c r="N132" s="41"/>
      <c r="O132" s="24" t="s">
        <v>117</v>
      </c>
      <c r="P132" s="124">
        <v>44.8</v>
      </c>
    </row>
    <row r="133" spans="1:16" s="19" customFormat="1" ht="12" customHeight="1">
      <c r="A133" s="18">
        <v>8</v>
      </c>
      <c r="B133" s="5">
        <v>5500</v>
      </c>
      <c r="C133" s="1" t="s">
        <v>22</v>
      </c>
      <c r="D133" s="3">
        <v>8</v>
      </c>
      <c r="E133" s="15">
        <f>D133*0.9</f>
        <v>7.2</v>
      </c>
      <c r="F133" s="31">
        <v>2</v>
      </c>
      <c r="G133" s="3">
        <f>D133*F133</f>
        <v>16</v>
      </c>
      <c r="I133" s="90">
        <f>E133*F133</f>
        <v>14.4</v>
      </c>
      <c r="J133" s="3">
        <v>14.4</v>
      </c>
      <c r="K133" s="90">
        <f>J133*217/1556.86</f>
        <v>2.0071168891229787</v>
      </c>
      <c r="L133" s="90">
        <f>SUM(J133:K133)</f>
        <v>16.407116889122978</v>
      </c>
      <c r="M133" s="90">
        <f>L133*2398.03/1773.86</f>
        <v>22.18030651439436</v>
      </c>
      <c r="N133" s="90">
        <f>M133*143.32/2398.03</f>
        <v>1.3256220854797476</v>
      </c>
      <c r="O133" s="124">
        <f>SUM(M133:N133)</f>
        <v>23.505928599874107</v>
      </c>
      <c r="P133" s="124"/>
    </row>
    <row r="134" spans="1:16" s="19" customFormat="1" ht="12" customHeight="1">
      <c r="A134" s="104"/>
      <c r="B134" s="5"/>
      <c r="C134" s="59"/>
      <c r="D134" s="34"/>
      <c r="E134" s="67"/>
      <c r="F134" s="153"/>
      <c r="G134" s="3"/>
      <c r="I134" s="90"/>
      <c r="J134" s="36"/>
      <c r="K134" s="109"/>
      <c r="L134" s="109"/>
      <c r="M134" s="109"/>
      <c r="N134" s="109"/>
      <c r="O134" s="154"/>
      <c r="P134" s="148">
        <f>SUM(P131,P132,O133)</f>
        <v>135.3059285998741</v>
      </c>
    </row>
    <row r="135" spans="1:15" s="12" customFormat="1" ht="12" customHeight="1">
      <c r="A135" s="33"/>
      <c r="B135" s="8" t="s">
        <v>24</v>
      </c>
      <c r="C135" s="43"/>
      <c r="D135" s="34"/>
      <c r="E135" s="34"/>
      <c r="F135" s="34"/>
      <c r="G135" s="22"/>
      <c r="I135" s="91"/>
      <c r="O135" s="111"/>
    </row>
    <row r="136" spans="1:15" s="64" customFormat="1" ht="12" customHeight="1">
      <c r="A136" s="63">
        <v>1</v>
      </c>
      <c r="B136" s="5" t="s">
        <v>39</v>
      </c>
      <c r="C136" s="1" t="s">
        <v>40</v>
      </c>
      <c r="D136" s="3">
        <v>7</v>
      </c>
      <c r="E136" s="15">
        <f aca="true" t="shared" si="17" ref="E136:E142">D136*0.9</f>
        <v>6.3</v>
      </c>
      <c r="F136" s="5">
        <v>2</v>
      </c>
      <c r="G136" s="3">
        <f>D136*F136</f>
        <v>14</v>
      </c>
      <c r="I136" s="90">
        <f aca="true" t="shared" si="18" ref="I136:I142">E136*F136</f>
        <v>12.6</v>
      </c>
      <c r="J136" s="155"/>
      <c r="K136" s="90"/>
      <c r="L136" s="90"/>
      <c r="M136" s="90"/>
      <c r="N136" s="90"/>
      <c r="O136" s="118"/>
    </row>
    <row r="137" spans="1:15" ht="12.75">
      <c r="A137" s="18">
        <v>2</v>
      </c>
      <c r="B137" s="23" t="s">
        <v>11</v>
      </c>
      <c r="C137" s="24" t="s">
        <v>12</v>
      </c>
      <c r="D137" s="25">
        <v>5</v>
      </c>
      <c r="E137" s="15">
        <f t="shared" si="17"/>
        <v>4.5</v>
      </c>
      <c r="F137" s="5">
        <v>9</v>
      </c>
      <c r="G137" s="3">
        <f aca="true" t="shared" si="19" ref="G137:G142">D137*F137</f>
        <v>45</v>
      </c>
      <c r="I137" s="90">
        <f t="shared" si="18"/>
        <v>40.5</v>
      </c>
      <c r="J137" s="156"/>
      <c r="K137" s="90"/>
      <c r="L137" s="90"/>
      <c r="M137" s="90"/>
      <c r="N137" s="90"/>
      <c r="O137" s="118"/>
    </row>
    <row r="138" spans="1:15" ht="12.75" customHeight="1">
      <c r="A138" s="63">
        <v>3</v>
      </c>
      <c r="B138" s="23" t="s">
        <v>13</v>
      </c>
      <c r="C138" s="24" t="s">
        <v>14</v>
      </c>
      <c r="D138" s="25">
        <v>5</v>
      </c>
      <c r="E138" s="15">
        <f t="shared" si="17"/>
        <v>4.5</v>
      </c>
      <c r="F138" s="5">
        <v>9</v>
      </c>
      <c r="G138" s="3">
        <f t="shared" si="19"/>
        <v>45</v>
      </c>
      <c r="I138" s="90">
        <f t="shared" si="18"/>
        <v>40.5</v>
      </c>
      <c r="J138" s="156"/>
      <c r="K138" s="90"/>
      <c r="L138" s="90"/>
      <c r="M138" s="90"/>
      <c r="N138" s="90"/>
      <c r="O138" s="118"/>
    </row>
    <row r="139" spans="1:15" s="20" customFormat="1" ht="12.75" customHeight="1">
      <c r="A139" s="18">
        <v>4</v>
      </c>
      <c r="B139" s="26" t="s">
        <v>15</v>
      </c>
      <c r="C139" s="27" t="s">
        <v>16</v>
      </c>
      <c r="D139" s="28">
        <v>5</v>
      </c>
      <c r="E139" s="15">
        <f t="shared" si="17"/>
        <v>4.5</v>
      </c>
      <c r="F139" s="5">
        <v>4</v>
      </c>
      <c r="G139" s="3">
        <f t="shared" si="19"/>
        <v>20</v>
      </c>
      <c r="H139"/>
      <c r="I139" s="90">
        <f t="shared" si="18"/>
        <v>18</v>
      </c>
      <c r="J139" s="157"/>
      <c r="K139" s="90"/>
      <c r="L139" s="90"/>
      <c r="M139" s="90"/>
      <c r="N139" s="90"/>
      <c r="O139" s="118"/>
    </row>
    <row r="140" spans="1:15" ht="12.75">
      <c r="A140" s="63">
        <v>5</v>
      </c>
      <c r="B140" s="16">
        <v>269</v>
      </c>
      <c r="C140" s="66" t="s">
        <v>57</v>
      </c>
      <c r="D140" s="67">
        <v>50</v>
      </c>
      <c r="E140" s="15">
        <f t="shared" si="17"/>
        <v>45</v>
      </c>
      <c r="F140" s="5">
        <v>1</v>
      </c>
      <c r="G140" s="3">
        <v>50</v>
      </c>
      <c r="I140" s="90">
        <f t="shared" si="18"/>
        <v>45</v>
      </c>
      <c r="J140" s="158"/>
      <c r="K140" s="90"/>
      <c r="L140" s="90"/>
      <c r="M140" s="90"/>
      <c r="N140" s="90"/>
      <c r="O140" s="118"/>
    </row>
    <row r="141" spans="1:15" ht="12.75">
      <c r="A141" s="18">
        <v>6</v>
      </c>
      <c r="B141" s="16" t="s">
        <v>17</v>
      </c>
      <c r="C141" s="17" t="s">
        <v>18</v>
      </c>
      <c r="D141" s="30">
        <v>5</v>
      </c>
      <c r="E141" s="15">
        <f t="shared" si="17"/>
        <v>4.5</v>
      </c>
      <c r="F141" s="5">
        <v>9</v>
      </c>
      <c r="G141" s="3">
        <f t="shared" si="19"/>
        <v>45</v>
      </c>
      <c r="I141" s="90">
        <f t="shared" si="18"/>
        <v>40.5</v>
      </c>
      <c r="J141" s="156"/>
      <c r="K141" s="90"/>
      <c r="L141" s="90"/>
      <c r="M141" s="90"/>
      <c r="N141" s="90"/>
      <c r="O141" s="118"/>
    </row>
    <row r="142" spans="1:15" s="50" customFormat="1" ht="12" customHeight="1">
      <c r="A142" s="63">
        <v>7</v>
      </c>
      <c r="B142" s="48" t="s">
        <v>102</v>
      </c>
      <c r="C142" s="74" t="s">
        <v>103</v>
      </c>
      <c r="D142" s="49">
        <v>75</v>
      </c>
      <c r="E142" s="15">
        <f t="shared" si="17"/>
        <v>67.5</v>
      </c>
      <c r="F142" s="48">
        <v>1</v>
      </c>
      <c r="G142" s="3">
        <f t="shared" si="19"/>
        <v>75</v>
      </c>
      <c r="I142" s="100">
        <f t="shared" si="18"/>
        <v>67.5</v>
      </c>
      <c r="J142" s="159"/>
      <c r="K142" s="90"/>
      <c r="L142" s="90"/>
      <c r="M142" s="90"/>
      <c r="N142" s="90"/>
      <c r="O142" s="118"/>
    </row>
    <row r="143" spans="1:15" s="19" customFormat="1" ht="12" customHeight="1">
      <c r="A143" s="35"/>
      <c r="B143" s="37"/>
      <c r="C143" s="38"/>
      <c r="D143" s="36"/>
      <c r="E143" s="141"/>
      <c r="F143" s="149"/>
      <c r="G143" s="36"/>
      <c r="H143" s="101">
        <f>SUM(G136:G142)</f>
        <v>294</v>
      </c>
      <c r="I143" s="109"/>
      <c r="J143" s="101">
        <f>SUM(I136:I142)</f>
        <v>264.6</v>
      </c>
      <c r="K143" s="90">
        <f>J143*217/1556.86</f>
        <v>36.88077283763473</v>
      </c>
      <c r="L143" s="90">
        <f>SUM(J143:K143)</f>
        <v>301.48077283763473</v>
      </c>
      <c r="M143" s="90">
        <f>L143*2398.03/1773.86</f>
        <v>407.56313220199644</v>
      </c>
      <c r="N143" s="90">
        <f>M143*143.32/2398.03</f>
        <v>24.358305820690365</v>
      </c>
      <c r="O143" s="118">
        <f>SUM(M143:N143)</f>
        <v>431.9214380226868</v>
      </c>
    </row>
    <row r="144" spans="1:15" s="12" customFormat="1" ht="12.75">
      <c r="A144" s="35"/>
      <c r="B144" s="37"/>
      <c r="C144" s="38"/>
      <c r="D144" s="36"/>
      <c r="E144" s="36"/>
      <c r="F144" s="39"/>
      <c r="G144" s="36"/>
      <c r="O144" s="111"/>
    </row>
    <row r="145" spans="7:15" ht="12.75">
      <c r="G145" s="103">
        <f>SUM(G6:G144)</f>
        <v>1729.8500000000004</v>
      </c>
      <c r="H145" s="103">
        <f>SUM(H2:H143)</f>
        <v>1713.85</v>
      </c>
      <c r="I145" s="103">
        <f>SUM(I2:I142)</f>
        <v>1556.8600000000001</v>
      </c>
      <c r="J145" s="103">
        <f>SUM(J2:J143)</f>
        <v>1556.8600000000001</v>
      </c>
      <c r="K145" s="3">
        <f>SUM(K2:K143)</f>
        <v>217.00000000000003</v>
      </c>
      <c r="L145" s="103">
        <f>SUM(L4:L144)</f>
        <v>1773.86</v>
      </c>
      <c r="M145" s="103">
        <f>SUM(M4:M144)</f>
        <v>2398.03</v>
      </c>
      <c r="N145" s="103">
        <f>SUM(N4:N144)</f>
        <v>143.32000000000002</v>
      </c>
      <c r="O145" s="116">
        <f>SUM(O4:O144)</f>
        <v>2541.3500000000004</v>
      </c>
    </row>
  </sheetData>
  <sheetProtection/>
  <printOptions/>
  <pageMargins left="0" right="0" top="0.5" bottom="0.5" header="0.5" footer="0.5"/>
  <pageSetup horizontalDpi="600" verticalDpi="600" orientation="landscape" paperSize="9" scale="80" r:id="rId1"/>
  <headerFooter alignWithMargins="0">
    <oddFooter>&amp;L&amp;D</oddFooter>
  </headerFooter>
  <rowBreaks count="3" manualBreakCount="3">
    <brk id="40" max="255" man="1"/>
    <brk id="75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2010-12-18T06:59:14Z</cp:lastPrinted>
  <dcterms:created xsi:type="dcterms:W3CDTF">2006-02-25T13:48:34Z</dcterms:created>
  <dcterms:modified xsi:type="dcterms:W3CDTF">2011-11-09T10:19:41Z</dcterms:modified>
  <cp:category/>
  <cp:version/>
  <cp:contentType/>
  <cp:contentStatus/>
</cp:coreProperties>
</file>