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05" activeTab="0"/>
  </bookViews>
  <sheets>
    <sheet name="Sheet1" sheetId="1" r:id="rId1"/>
    <sheet name="Sheet2" sheetId="2" r:id="rId2"/>
    <sheet name="Sheet3" sheetId="3" r:id="rId3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<sst xmlns="http://schemas.openxmlformats.org/spreadsheetml/2006/main" count="255" uniqueCount="158">
  <si>
    <t>Item Code</t>
  </si>
  <si>
    <t>Description</t>
  </si>
  <si>
    <t>Qty</t>
  </si>
  <si>
    <t>Amount</t>
  </si>
  <si>
    <t>No.</t>
  </si>
  <si>
    <t>Email:</t>
  </si>
  <si>
    <t>Mobile:</t>
  </si>
  <si>
    <t xml:space="preserve">Club Name: </t>
  </si>
  <si>
    <t>Contact Person:</t>
  </si>
  <si>
    <t>Tay Yiang Ping</t>
  </si>
  <si>
    <t>Outstanding Member Pin</t>
  </si>
  <si>
    <t>1115C</t>
  </si>
  <si>
    <t>Membership Pin  (silver)</t>
  </si>
  <si>
    <t>Membership Pin  (full colour)</t>
  </si>
  <si>
    <t>Toastmasters Key Ring</t>
  </si>
  <si>
    <t>unit price US</t>
  </si>
  <si>
    <r>
      <t xml:space="preserve">Acknowledged receipt of  payment on </t>
    </r>
    <r>
      <rPr>
        <u val="single"/>
        <sz val="10"/>
        <rFont val="Arial"/>
        <family val="2"/>
      </rPr>
      <t>_________________________</t>
    </r>
  </si>
  <si>
    <t>Tay Yiang Ping DTM</t>
  </si>
  <si>
    <t>Tampines Changkat Toastmasters</t>
  </si>
  <si>
    <t>Kendrik Chua</t>
  </si>
  <si>
    <t>tampineschangkat.saa@gmail.com</t>
  </si>
  <si>
    <t>5801Z</t>
  </si>
  <si>
    <t>Club Officer Pin Set (8 pins)</t>
  </si>
  <si>
    <t>Vice President Public Relations Pin</t>
  </si>
  <si>
    <t>Where Leaders Are Made pin      </t>
  </si>
  <si>
    <t>Past President Pin</t>
  </si>
  <si>
    <t>5808</t>
  </si>
  <si>
    <t>DTM Pin</t>
  </si>
  <si>
    <t>5800</t>
  </si>
  <si>
    <t>Club Officers Pin Set</t>
  </si>
  <si>
    <t>Where Leaders are made Pin</t>
  </si>
  <si>
    <t>5758</t>
  </si>
  <si>
    <t>Mentor Pin</t>
  </si>
  <si>
    <t>1163P</t>
  </si>
  <si>
    <t>Queenstown TMC</t>
  </si>
  <si>
    <t>Chee Kim Loon</t>
  </si>
  <si>
    <t>kimloon@gmail.com</t>
  </si>
  <si>
    <t>394EA</t>
  </si>
  <si>
    <t>Enthusiasm Award Ribbon</t>
  </si>
  <si>
    <t>393MI</t>
  </si>
  <si>
    <t>Most Improved Ribbon (set of 10)</t>
  </si>
  <si>
    <t>Chong Pang Mandarin TMC</t>
  </si>
  <si>
    <t xml:space="preserve">Woo Yew Kah </t>
  </si>
  <si>
    <t>wooykah@gmail.com</t>
  </si>
  <si>
    <t>Yio chu kang Mandarin Club</t>
  </si>
  <si>
    <t>Tan Lee Yong  邓丽蓉</t>
  </si>
  <si>
    <t>leeyong_67@hotmail.com</t>
  </si>
  <si>
    <t>Leng Kee Advanced TMC</t>
  </si>
  <si>
    <t>Julie Ong</t>
  </si>
  <si>
    <t>juliepsong1314@gmail.com</t>
  </si>
  <si>
    <t>Club Officers Pin Set ( 8 pins)</t>
  </si>
  <si>
    <t>Vice President Education Pin</t>
  </si>
  <si>
    <t>Vice President Membership Pin</t>
  </si>
  <si>
    <t>Clementi CC TMC</t>
  </si>
  <si>
    <t>A Suresh</t>
  </si>
  <si>
    <t>asurez67@gmail.com</t>
  </si>
  <si>
    <t>Membership Pin  (full colour)</t>
  </si>
  <si>
    <t>Singapore Kityang TM</t>
  </si>
  <si>
    <t>Anne Lek Gek Ngoh陆玉娥</t>
  </si>
  <si>
    <t>luyuer@yahoo.com</t>
  </si>
  <si>
    <t>65-83395008</t>
  </si>
  <si>
    <t>$60.00</t>
  </si>
  <si>
    <t>Toastmaster of the Year </t>
  </si>
  <si>
    <t>Choa Chu Kang TMC</t>
  </si>
  <si>
    <t>Dalvin</t>
  </si>
  <si>
    <t>Cyber_Dalvin456@hotmail.com</t>
  </si>
  <si>
    <t>393IB</t>
  </si>
  <si>
    <t>The Icebreaker Ribbons (Set of 10)</t>
  </si>
  <si>
    <t xml:space="preserve">393FT </t>
  </si>
  <si>
    <t>First Timers Ribbon (Set of 10) </t>
  </si>
  <si>
    <t>494L1</t>
  </si>
  <si>
    <t>Level 1 Achieved Ribbon</t>
  </si>
  <si>
    <t>Choa Chu Kang Mandarin TMC</t>
  </si>
  <si>
    <t>Poh Kim Siong</t>
  </si>
  <si>
    <t>pohks@singnet.com.sg</t>
  </si>
  <si>
    <t>Club President</t>
  </si>
  <si>
    <t>686A</t>
  </si>
  <si>
    <t>Coins (pack of 5)</t>
  </si>
  <si>
    <t>Raffles Singapore@Mountbatten TMC</t>
  </si>
  <si>
    <t>Jennifer Lim</t>
  </si>
  <si>
    <t>jennlim413@gmail.com</t>
  </si>
  <si>
    <t xml:space="preserve">Pathways Pin </t>
  </si>
  <si>
    <t>Membership pin (full colour)</t>
  </si>
  <si>
    <t>Triple Crown Pin</t>
  </si>
  <si>
    <t>Level 1 achieved ribbon</t>
  </si>
  <si>
    <t>494L2</t>
  </si>
  <si>
    <t>Level 2 achieved ribbon</t>
  </si>
  <si>
    <t>494L3</t>
  </si>
  <si>
    <t>Level 3 achieved ribbon</t>
  </si>
  <si>
    <t>494L4</t>
  </si>
  <si>
    <t>Level 4 achieved ribbon</t>
  </si>
  <si>
    <t>Filcom TMC</t>
  </si>
  <si>
    <t>Sienna Arenas</t>
  </si>
  <si>
    <t>svlarenas@icloud.com</t>
  </si>
  <si>
    <t>Division L</t>
  </si>
  <si>
    <t>Alice Yong</t>
  </si>
  <si>
    <t>aliciayong55@gmail.com</t>
  </si>
  <si>
    <t>Certificate Holder</t>
  </si>
  <si>
    <t>393W</t>
  </si>
  <si>
    <t>Promotional Welcome Ribbons (set of 10)</t>
  </si>
  <si>
    <t>1979A</t>
  </si>
  <si>
    <t>Victor Award (1st Place)</t>
  </si>
  <si>
    <t>1979B</t>
  </si>
  <si>
    <t>Victor Award (2nd Place)</t>
  </si>
  <si>
    <t>1979C</t>
  </si>
  <si>
    <t>Victor Award (3rd Place)</t>
  </si>
  <si>
    <t>494PM</t>
  </si>
  <si>
    <t>Presentation Mastery Proficient Ribbon</t>
  </si>
  <si>
    <t>494DL</t>
  </si>
  <si>
    <t>Dynamic Leadership Proficient Ribbon</t>
  </si>
  <si>
    <t>494MS</t>
  </si>
  <si>
    <t>Motivational Strategies Proficient Ribbon</t>
  </si>
  <si>
    <t>Gavel</t>
  </si>
  <si>
    <t>393BS</t>
  </si>
  <si>
    <t>Best Speaker Ribbon Set (Set of 10)</t>
  </si>
  <si>
    <t>393BE</t>
  </si>
  <si>
    <t xml:space="preserve">Best Evaluator Ribbon Set (Set of 10) </t>
  </si>
  <si>
    <t>393BTT</t>
  </si>
  <si>
    <t>Best Table Topic Ribbon Set (Set of 10) </t>
  </si>
  <si>
    <t>Boon Lay Mandarin Toastmasters Club</t>
  </si>
  <si>
    <t>Roy Yap</t>
  </si>
  <si>
    <t>royye@hotmail.com</t>
  </si>
  <si>
    <t xml:space="preserve">Toastmasters Club banner with customisation Line 1: Toa Payoh Central CC Toastmasters  
Line 2:  Club 8046
Line 3: Singapore
Line 4: Chartered 1998
</t>
  </si>
  <si>
    <t>Line 1: Boon Lay Mandarin Toastmasters Club</t>
  </si>
  <si>
    <t>Line 2: Club 07839618</t>
  </si>
  <si>
    <t xml:space="preserve">Line 3: Singapore </t>
  </si>
  <si>
    <t>Line 4: Chartered 2021</t>
  </si>
  <si>
    <t xml:space="preserve">Division V </t>
  </si>
  <si>
    <t xml:space="preserve">Kelvin Toh </t>
  </si>
  <si>
    <t xml:space="preserve">tohheansiong@yahoo.com.sg </t>
  </si>
  <si>
    <t>West Coast Toastmasters Club</t>
  </si>
  <si>
    <t>Mike</t>
  </si>
  <si>
    <t>mail_mike183@yahoo.com</t>
  </si>
  <si>
    <t>Line 1: TOA PAYOH EAST</t>
  </si>
  <si>
    <t>Line 2: TONG ZHOU TOASTMASTERS</t>
  </si>
  <si>
    <t>Line 3: Club 4090</t>
  </si>
  <si>
    <t>Line 4: Singapore</t>
  </si>
  <si>
    <t>Line 5: Chartered 2001</t>
  </si>
  <si>
    <t>Total before Discount</t>
  </si>
  <si>
    <t>After Discount</t>
  </si>
  <si>
    <t>Total after Discount</t>
  </si>
  <si>
    <t>Total US</t>
  </si>
  <si>
    <t>Totol S$</t>
  </si>
  <si>
    <t>GST+ $20 fr. DHL $166.16</t>
  </si>
  <si>
    <t>Less 15% Discount</t>
  </si>
  <si>
    <t>Shipping 445.77 (46.94+115.48+382.51=544.93 less 99.16)</t>
  </si>
  <si>
    <t>1st shipment</t>
  </si>
  <si>
    <t>2nd shipment</t>
  </si>
  <si>
    <t>3rd shipment</t>
  </si>
  <si>
    <t>Total</t>
  </si>
  <si>
    <t>Actual</t>
  </si>
  <si>
    <t>Shipping</t>
  </si>
  <si>
    <t xml:space="preserve">TIHQ Bill compare to actual </t>
  </si>
  <si>
    <t>Shipping adjusted from TI Bill</t>
  </si>
  <si>
    <t xml:space="preserve">US85.19+1,208.03+1,576.24+103.67/S$118.76+1,656.56+2161.48+142.16ex.rate </t>
  </si>
  <si>
    <t>US2973.12/S4078.96</t>
  </si>
  <si>
    <t>Exc.Rate S$</t>
  </si>
  <si>
    <t>Total US$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</si>
</sst>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0_);\(#,##0.000\)"/>
    <numFmt numFmtId="174" formatCode="#,##0.0000_);\(#,##0.0000\)"/>
    <numFmt numFmtId="175" formatCode="0.0000"/>
    <numFmt numFmtId="176" formatCode="0.000"/>
    <numFmt numFmtId="177" formatCode="#,##0.00000_);\(#,##0.00000\)"/>
    <numFmt numFmtId="178" formatCode="#,##0.000000_);\(#,##0.0000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.00\ ;&quot;$&quot;\(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20"/>
      <name val="Bradley Hand ITC"/>
      <family val="4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172" fontId="0" fillId="0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72" fontId="0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172" fontId="0" fillId="0" borderId="10" xfId="0" applyNumberFormat="1" applyBorder="1" applyAlignment="1">
      <alignment vertical="top" wrapText="1"/>
    </xf>
    <xf numFmtId="0" fontId="0" fillId="0" borderId="0" xfId="0" applyFont="1" applyAlignment="1">
      <alignment horizontal="left" vertical="top"/>
    </xf>
    <xf numFmtId="170" fontId="28" fillId="0" borderId="0" xfId="44" applyFont="1" applyAlignment="1">
      <alignment vertical="top"/>
    </xf>
    <xf numFmtId="0" fontId="7" fillId="0" borderId="11" xfId="0" applyFont="1" applyBorder="1" applyAlignment="1">
      <alignment horizontal="left" vertical="top" wrapText="1"/>
    </xf>
    <xf numFmtId="170" fontId="28" fillId="0" borderId="0" xfId="44" applyFont="1" applyFill="1" applyAlignment="1">
      <alignment vertical="top"/>
    </xf>
    <xf numFmtId="170" fontId="1" fillId="0" borderId="0" xfId="44" applyFont="1" applyFill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12" xfId="53" applyBorder="1" applyAlignment="1" applyProtection="1">
      <alignment horizontal="left" vertical="top" wrapText="1"/>
      <protection/>
    </xf>
    <xf numFmtId="0" fontId="1" fillId="0" borderId="13" xfId="0" applyFont="1" applyBorder="1" applyAlignment="1">
      <alignment horizontal="left" vertical="top"/>
    </xf>
    <xf numFmtId="172" fontId="1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2" xfId="53" applyFill="1" applyBorder="1" applyAlignment="1" applyProtection="1">
      <alignment horizontal="left" vertical="top" wrapText="1"/>
      <protection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7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top"/>
    </xf>
    <xf numFmtId="0" fontId="1" fillId="33" borderId="12" xfId="0" applyFont="1" applyFill="1" applyBorder="1" applyAlignment="1">
      <alignment horizontal="left" vertical="top" wrapText="1"/>
    </xf>
    <xf numFmtId="172" fontId="1" fillId="0" borderId="10" xfId="0" applyNumberFormat="1" applyFont="1" applyBorder="1" applyAlignment="1">
      <alignment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3" fillId="33" borderId="12" xfId="54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172" fontId="0" fillId="0" borderId="10" xfId="0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0" borderId="14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172" fontId="0" fillId="33" borderId="10" xfId="0" applyNumberFormat="1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172" fontId="8" fillId="0" borderId="10" xfId="0" applyNumberFormat="1" applyFont="1" applyBorder="1" applyAlignment="1">
      <alignment horizontal="left" vertical="top" wrapText="1"/>
    </xf>
    <xf numFmtId="172" fontId="0" fillId="33" borderId="15" xfId="0" applyNumberFormat="1" applyFill="1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0" fontId="0" fillId="0" borderId="14" xfId="58" applyFont="1" applyBorder="1" applyAlignment="1">
      <alignment horizontal="center" vertical="top" wrapText="1"/>
      <protection/>
    </xf>
    <xf numFmtId="0" fontId="0" fillId="0" borderId="10" xfId="58" applyFont="1" applyBorder="1" applyAlignment="1">
      <alignment horizontal="center" vertical="top" wrapText="1"/>
      <protection/>
    </xf>
    <xf numFmtId="0" fontId="0" fillId="0" borderId="10" xfId="58" applyFont="1" applyBorder="1" applyAlignment="1">
      <alignment horizontal="left" vertical="top" wrapText="1"/>
      <protection/>
    </xf>
    <xf numFmtId="172" fontId="0" fillId="0" borderId="10" xfId="58" applyNumberFormat="1" applyFont="1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 quotePrefix="1">
      <alignment horizontal="left" vertical="top" wrapText="1"/>
    </xf>
    <xf numFmtId="0" fontId="3" fillId="0" borderId="10" xfId="53" applyFill="1" applyBorder="1" applyAlignment="1" applyProtection="1">
      <alignment horizontal="left" vertical="top" wrapText="1"/>
      <protection/>
    </xf>
    <xf numFmtId="0" fontId="1" fillId="0" borderId="10" xfId="0" applyFont="1" applyBorder="1" applyAlignment="1" quotePrefix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33" borderId="12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17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172" fontId="1" fillId="34" borderId="10" xfId="0" applyNumberFormat="1" applyFont="1" applyFill="1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172" fontId="1" fillId="35" borderId="10" xfId="0" applyNumberFormat="1" applyFont="1" applyFill="1" applyBorder="1" applyAlignment="1">
      <alignment vertical="top" wrapText="1"/>
    </xf>
    <xf numFmtId="0" fontId="1" fillId="35" borderId="1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mloon@gmail.com" TargetMode="External" /><Relationship Id="rId2" Type="http://schemas.openxmlformats.org/officeDocument/2006/relationships/hyperlink" Target="mailto:leeyong_67@hotmail.com" TargetMode="External" /><Relationship Id="rId3" Type="http://schemas.openxmlformats.org/officeDocument/2006/relationships/hyperlink" Target="mailto:juliepsong1314@gmail.com" TargetMode="External" /><Relationship Id="rId4" Type="http://schemas.openxmlformats.org/officeDocument/2006/relationships/hyperlink" Target="mailto:asurez67@gmail.com" TargetMode="External" /><Relationship Id="rId5" Type="http://schemas.openxmlformats.org/officeDocument/2006/relationships/hyperlink" Target="mailto:luyuer@yahoo.com" TargetMode="External" /><Relationship Id="rId6" Type="http://schemas.openxmlformats.org/officeDocument/2006/relationships/hyperlink" Target="mailto:Cyber_Dalvin456@hotmail.com" TargetMode="External" /><Relationship Id="rId7" Type="http://schemas.openxmlformats.org/officeDocument/2006/relationships/hyperlink" Target="mailto:jennlim413@gmail.com" TargetMode="External" /><Relationship Id="rId8" Type="http://schemas.openxmlformats.org/officeDocument/2006/relationships/hyperlink" Target="mailto:svlarenas@icloud.com" TargetMode="External" /><Relationship Id="rId9" Type="http://schemas.openxmlformats.org/officeDocument/2006/relationships/hyperlink" Target="mailto:aliciayong55@gmail.com" TargetMode="External" /><Relationship Id="rId10" Type="http://schemas.openxmlformats.org/officeDocument/2006/relationships/hyperlink" Target="mailto:royye@hotmail.com" TargetMode="External" /><Relationship Id="rId11" Type="http://schemas.openxmlformats.org/officeDocument/2006/relationships/hyperlink" Target="mailto:tohheansiong@yahoo.com.sg" TargetMode="External" /><Relationship Id="rId12" Type="http://schemas.openxmlformats.org/officeDocument/2006/relationships/hyperlink" Target="mailto:mail_mike183@yahoo.com" TargetMode="External" /><Relationship Id="rId13" Type="http://schemas.openxmlformats.org/officeDocument/2006/relationships/hyperlink" Target="mailto:royye@hotmail.com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3"/>
  <sheetViews>
    <sheetView tabSelected="1" zoomScale="98" zoomScaleNormal="98" zoomScalePageLayoutView="0" workbookViewId="0" topLeftCell="A77">
      <selection activeCell="G135" sqref="G135"/>
    </sheetView>
  </sheetViews>
  <sheetFormatPr defaultColWidth="8.8515625" defaultRowHeight="12.75"/>
  <cols>
    <col min="1" max="1" width="7.8515625" style="8" customWidth="1"/>
    <col min="2" max="2" width="16.421875" style="8" customWidth="1"/>
    <col min="3" max="3" width="32.140625" style="4" customWidth="1"/>
    <col min="4" max="4" width="10.00390625" style="6" customWidth="1"/>
    <col min="5" max="5" width="9.140625" style="6" customWidth="1"/>
    <col min="6" max="6" width="9.57421875" style="8" customWidth="1"/>
    <col min="7" max="7" width="9.140625" style="6" customWidth="1"/>
    <col min="8" max="8" width="11.00390625" style="6" customWidth="1"/>
    <col min="9" max="9" width="9.7109375" style="0" customWidth="1"/>
    <col min="10" max="10" width="10.421875" style="0" customWidth="1"/>
    <col min="11" max="11" width="11.421875" style="0" customWidth="1"/>
    <col min="12" max="12" width="12.00390625" style="0" customWidth="1"/>
    <col min="13" max="13" width="14.00390625" style="0" customWidth="1"/>
    <col min="14" max="14" width="8.8515625" style="0" customWidth="1"/>
    <col min="15" max="15" width="10.00390625" style="0" customWidth="1"/>
  </cols>
  <sheetData>
    <row r="1" spans="1:15" s="20" customFormat="1" ht="48" customHeight="1">
      <c r="A1" s="17" t="s">
        <v>4</v>
      </c>
      <c r="B1" s="18" t="s">
        <v>0</v>
      </c>
      <c r="C1" s="18" t="s">
        <v>1</v>
      </c>
      <c r="D1" s="18" t="s">
        <v>15</v>
      </c>
      <c r="E1" s="19" t="s">
        <v>144</v>
      </c>
      <c r="F1" s="18" t="s">
        <v>2</v>
      </c>
      <c r="G1" s="19" t="s">
        <v>3</v>
      </c>
      <c r="H1" s="19" t="s">
        <v>138</v>
      </c>
      <c r="I1" s="20" t="s">
        <v>139</v>
      </c>
      <c r="J1" s="19" t="s">
        <v>140</v>
      </c>
      <c r="K1" s="78" t="s">
        <v>145</v>
      </c>
      <c r="L1" s="19" t="s">
        <v>141</v>
      </c>
      <c r="M1" s="78" t="s">
        <v>154</v>
      </c>
      <c r="N1" s="79" t="s">
        <v>143</v>
      </c>
      <c r="O1" s="79" t="s">
        <v>142</v>
      </c>
    </row>
    <row r="2" spans="1:15" s="1" customFormat="1" ht="21.75" customHeight="1">
      <c r="A2" s="9"/>
      <c r="B2" s="10" t="s">
        <v>7</v>
      </c>
      <c r="C2" s="11" t="s">
        <v>34</v>
      </c>
      <c r="D2" s="12"/>
      <c r="E2" s="12"/>
      <c r="F2" s="41"/>
      <c r="G2" s="13"/>
      <c r="H2" s="12"/>
      <c r="I2" s="5"/>
      <c r="J2" s="9"/>
      <c r="K2" s="9"/>
      <c r="L2" s="9"/>
      <c r="M2" s="78" t="s">
        <v>155</v>
      </c>
      <c r="N2" s="9"/>
      <c r="O2" s="9"/>
    </row>
    <row r="3" spans="1:15" s="1" customFormat="1" ht="12" customHeight="1">
      <c r="A3" s="9"/>
      <c r="B3" s="10" t="s">
        <v>8</v>
      </c>
      <c r="C3" s="30" t="s">
        <v>35</v>
      </c>
      <c r="D3" s="12"/>
      <c r="E3" s="12"/>
      <c r="F3" s="41"/>
      <c r="G3" s="13"/>
      <c r="H3" s="12"/>
      <c r="I3" s="5"/>
      <c r="J3" s="9"/>
      <c r="K3" s="9"/>
      <c r="L3" s="9"/>
      <c r="M3" s="9"/>
      <c r="N3" s="9"/>
      <c r="O3" s="9"/>
    </row>
    <row r="4" spans="1:15" s="1" customFormat="1" ht="12" customHeight="1">
      <c r="A4" s="9"/>
      <c r="B4" s="10" t="s">
        <v>5</v>
      </c>
      <c r="C4" s="37" t="s">
        <v>36</v>
      </c>
      <c r="D4" s="12"/>
      <c r="E4" s="12"/>
      <c r="F4" s="41"/>
      <c r="G4" s="13"/>
      <c r="H4" s="12"/>
      <c r="I4" s="5"/>
      <c r="J4" s="9"/>
      <c r="K4" s="9"/>
      <c r="L4" s="9"/>
      <c r="M4" s="9"/>
      <c r="N4" s="9"/>
      <c r="O4" s="9"/>
    </row>
    <row r="5" spans="1:15" s="1" customFormat="1" ht="12" customHeight="1">
      <c r="A5" s="9"/>
      <c r="B5" s="10" t="s">
        <v>6</v>
      </c>
      <c r="C5" s="30">
        <v>96980338</v>
      </c>
      <c r="D5" s="12"/>
      <c r="E5" s="12"/>
      <c r="F5" s="41"/>
      <c r="G5" s="13"/>
      <c r="H5" s="12"/>
      <c r="I5" s="5"/>
      <c r="J5" s="9"/>
      <c r="K5" s="9"/>
      <c r="L5" s="9"/>
      <c r="M5" s="9"/>
      <c r="N5" s="9"/>
      <c r="O5" s="9"/>
    </row>
    <row r="6" spans="1:15" s="3" customFormat="1" ht="12" customHeight="1">
      <c r="A6" s="40">
        <v>1</v>
      </c>
      <c r="B6" s="38" t="s">
        <v>26</v>
      </c>
      <c r="C6" s="36" t="s">
        <v>25</v>
      </c>
      <c r="D6" s="5">
        <v>8</v>
      </c>
      <c r="E6" s="16">
        <f>D6*0.85</f>
        <v>6.8</v>
      </c>
      <c r="F6" s="62">
        <v>2</v>
      </c>
      <c r="G6" s="5">
        <f>D6*F6</f>
        <v>16</v>
      </c>
      <c r="H6" s="16"/>
      <c r="I6" s="5">
        <f>F6*E6</f>
        <v>13.6</v>
      </c>
      <c r="J6" s="74"/>
      <c r="K6" s="74"/>
      <c r="L6" s="74"/>
      <c r="M6" s="74"/>
      <c r="N6" s="74"/>
      <c r="O6" s="74"/>
    </row>
    <row r="7" spans="1:15" s="1" customFormat="1" ht="12" customHeight="1">
      <c r="A7" s="40">
        <v>2</v>
      </c>
      <c r="B7" s="38" t="s">
        <v>28</v>
      </c>
      <c r="C7" s="36" t="s">
        <v>27</v>
      </c>
      <c r="D7" s="5">
        <v>8</v>
      </c>
      <c r="E7" s="16">
        <f>D7*0.85</f>
        <v>6.8</v>
      </c>
      <c r="F7" s="40">
        <v>7</v>
      </c>
      <c r="G7" s="5">
        <f>D7*F7</f>
        <v>56</v>
      </c>
      <c r="H7" s="16"/>
      <c r="I7" s="5">
        <f>F7*E7</f>
        <v>47.6</v>
      </c>
      <c r="J7" s="9"/>
      <c r="K7" s="9"/>
      <c r="L7" s="9"/>
      <c r="M7" s="9"/>
      <c r="N7" s="9"/>
      <c r="O7" s="9"/>
    </row>
    <row r="8" spans="1:15" s="1" customFormat="1" ht="12" customHeight="1">
      <c r="A8" s="40">
        <v>3</v>
      </c>
      <c r="B8" s="39" t="s">
        <v>21</v>
      </c>
      <c r="C8" s="36" t="s">
        <v>29</v>
      </c>
      <c r="D8" s="5">
        <v>60</v>
      </c>
      <c r="E8" s="16">
        <f>D8*0.85</f>
        <v>51</v>
      </c>
      <c r="F8" s="40">
        <v>1</v>
      </c>
      <c r="G8" s="5">
        <f>D8*F8</f>
        <v>60</v>
      </c>
      <c r="H8" s="16"/>
      <c r="I8" s="5">
        <f>F8*E8</f>
        <v>51</v>
      </c>
      <c r="J8" s="9"/>
      <c r="K8" s="9"/>
      <c r="L8" s="9"/>
      <c r="M8" s="9"/>
      <c r="N8" s="9"/>
      <c r="O8" s="9"/>
    </row>
    <row r="9" spans="1:15" s="1" customFormat="1" ht="12" customHeight="1">
      <c r="A9" s="40">
        <v>4</v>
      </c>
      <c r="B9" s="38" t="s">
        <v>31</v>
      </c>
      <c r="C9" s="36" t="s">
        <v>30</v>
      </c>
      <c r="D9" s="5">
        <v>6.25</v>
      </c>
      <c r="E9" s="16">
        <f>D9*0.85</f>
        <v>5.3125</v>
      </c>
      <c r="F9" s="40">
        <v>25</v>
      </c>
      <c r="G9" s="5">
        <f>D9*F9</f>
        <v>156.25</v>
      </c>
      <c r="H9" s="16"/>
      <c r="I9" s="5">
        <f>F9*E9</f>
        <v>132.8125</v>
      </c>
      <c r="J9" s="9"/>
      <c r="K9" s="9"/>
      <c r="L9" s="9"/>
      <c r="M9" s="9"/>
      <c r="N9" s="9"/>
      <c r="O9" s="9"/>
    </row>
    <row r="10" spans="1:15" s="3" customFormat="1" ht="12" customHeight="1">
      <c r="A10" s="40">
        <v>5</v>
      </c>
      <c r="B10" s="39" t="s">
        <v>33</v>
      </c>
      <c r="C10" s="36" t="s">
        <v>32</v>
      </c>
      <c r="D10" s="5">
        <v>5.5</v>
      </c>
      <c r="E10" s="16">
        <f>D10*0.85</f>
        <v>4.675</v>
      </c>
      <c r="F10" s="40">
        <v>1</v>
      </c>
      <c r="G10" s="5">
        <f>D10*F10</f>
        <v>5.5</v>
      </c>
      <c r="H10" s="16">
        <f>SUM(G6:G10)</f>
        <v>293.75</v>
      </c>
      <c r="I10" s="5">
        <f>F10*E10</f>
        <v>4.675</v>
      </c>
      <c r="J10" s="80">
        <f>SUM(I6:I10)</f>
        <v>249.6875</v>
      </c>
      <c r="K10" s="80">
        <f>J10*445.77/2527.35</f>
        <v>44.03948676479316</v>
      </c>
      <c r="L10" s="80">
        <f>SUM(J10:K10)</f>
        <v>293.72698676479314</v>
      </c>
      <c r="M10" s="80">
        <f>L10*4078.96/2973.12</f>
        <v>402.97755554236653</v>
      </c>
      <c r="N10" s="80">
        <f>M10*166.16/4144.7</f>
        <v>16.155270738272883</v>
      </c>
      <c r="O10" s="83">
        <f>SUM(M10:N10)</f>
        <v>419.1328262806394</v>
      </c>
    </row>
    <row r="11" spans="1:15" s="1" customFormat="1" ht="12" customHeight="1">
      <c r="A11" s="9"/>
      <c r="B11" s="32" t="s">
        <v>7</v>
      </c>
      <c r="C11" s="30" t="s">
        <v>44</v>
      </c>
      <c r="D11" s="12"/>
      <c r="E11" s="9"/>
      <c r="F11" s="13"/>
      <c r="G11" s="45"/>
      <c r="H11" s="16"/>
      <c r="I11" s="9"/>
      <c r="J11" s="9"/>
      <c r="K11" s="9"/>
      <c r="L11" s="9"/>
      <c r="M11" s="9"/>
      <c r="N11" s="9"/>
      <c r="O11" s="9"/>
    </row>
    <row r="12" spans="1:15" s="1" customFormat="1" ht="12" customHeight="1">
      <c r="A12" s="9"/>
      <c r="B12" s="32" t="s">
        <v>8</v>
      </c>
      <c r="C12" s="30" t="s">
        <v>45</v>
      </c>
      <c r="D12" s="12"/>
      <c r="E12" s="9"/>
      <c r="F12" s="13"/>
      <c r="G12" s="45"/>
      <c r="H12" s="16"/>
      <c r="I12" s="9"/>
      <c r="J12" s="9"/>
      <c r="K12" s="9"/>
      <c r="L12" s="9"/>
      <c r="M12" s="9"/>
      <c r="N12" s="9"/>
      <c r="O12" s="9"/>
    </row>
    <row r="13" spans="1:15" s="1" customFormat="1" ht="12" customHeight="1">
      <c r="A13" s="9"/>
      <c r="B13" s="32" t="s">
        <v>5</v>
      </c>
      <c r="C13" s="37" t="s">
        <v>46</v>
      </c>
      <c r="D13" s="12"/>
      <c r="E13" s="9"/>
      <c r="F13" s="13"/>
      <c r="G13" s="45"/>
      <c r="H13" s="16"/>
      <c r="I13" s="9"/>
      <c r="J13" s="9"/>
      <c r="K13" s="9"/>
      <c r="L13" s="9"/>
      <c r="M13" s="9"/>
      <c r="N13" s="9"/>
      <c r="O13" s="9"/>
    </row>
    <row r="14" spans="1:15" s="1" customFormat="1" ht="12" customHeight="1">
      <c r="A14" s="9"/>
      <c r="B14" s="32" t="s">
        <v>6</v>
      </c>
      <c r="C14" s="30">
        <v>97670699</v>
      </c>
      <c r="D14" s="12"/>
      <c r="E14" s="9"/>
      <c r="F14" s="13"/>
      <c r="G14" s="45"/>
      <c r="H14" s="16"/>
      <c r="I14" s="9"/>
      <c r="J14" s="9"/>
      <c r="K14" s="9"/>
      <c r="L14" s="9"/>
      <c r="M14" s="9"/>
      <c r="N14" s="9"/>
      <c r="O14" s="9"/>
    </row>
    <row r="15" spans="1:15" s="52" customFormat="1" ht="12" customHeight="1">
      <c r="A15" s="48">
        <v>1</v>
      </c>
      <c r="B15" s="49" t="s">
        <v>21</v>
      </c>
      <c r="C15" s="50" t="s">
        <v>22</v>
      </c>
      <c r="D15" s="51">
        <v>60</v>
      </c>
      <c r="E15" s="16">
        <f>D15*0.85</f>
        <v>51</v>
      </c>
      <c r="F15" s="7">
        <v>1</v>
      </c>
      <c r="G15" s="16">
        <f>D15*F15</f>
        <v>60</v>
      </c>
      <c r="H15" s="16">
        <v>60</v>
      </c>
      <c r="I15" s="5">
        <f>F15*E15</f>
        <v>51</v>
      </c>
      <c r="J15" s="80">
        <v>51</v>
      </c>
      <c r="K15" s="80">
        <f>J15*445.77/2527.35</f>
        <v>8.995299424298178</v>
      </c>
      <c r="L15" s="80">
        <f>SUM(J15:K15)</f>
        <v>59.99529942429818</v>
      </c>
      <c r="M15" s="80">
        <f>L15*4078.96/2973.12</f>
        <v>82.31030921716423</v>
      </c>
      <c r="N15" s="80">
        <f>M15*166.16/4144.7</f>
        <v>3.2997999805833977</v>
      </c>
      <c r="O15" s="83">
        <f>SUM(M15:N15)</f>
        <v>85.61010919774763</v>
      </c>
    </row>
    <row r="16" spans="1:15" s="1" customFormat="1" ht="12" customHeight="1">
      <c r="A16" s="42"/>
      <c r="B16" s="43" t="s">
        <v>7</v>
      </c>
      <c r="C16" s="44" t="s">
        <v>41</v>
      </c>
      <c r="D16" s="12"/>
      <c r="E16" s="46"/>
      <c r="F16" s="13"/>
      <c r="G16" s="45"/>
      <c r="H16" s="16"/>
      <c r="I16" s="59"/>
      <c r="J16" s="59"/>
      <c r="K16" s="9"/>
      <c r="L16" s="9"/>
      <c r="M16" s="9"/>
      <c r="N16" s="9"/>
      <c r="O16" s="9"/>
    </row>
    <row r="17" spans="1:15" s="1" customFormat="1" ht="12" customHeight="1">
      <c r="A17" s="42"/>
      <c r="B17" s="43" t="s">
        <v>8</v>
      </c>
      <c r="C17" s="44" t="s">
        <v>42</v>
      </c>
      <c r="D17" s="12"/>
      <c r="E17" s="46"/>
      <c r="F17" s="13"/>
      <c r="G17" s="45"/>
      <c r="H17" s="16"/>
      <c r="I17" s="59"/>
      <c r="J17" s="59"/>
      <c r="K17" s="9"/>
      <c r="L17" s="9"/>
      <c r="M17" s="9"/>
      <c r="N17" s="9"/>
      <c r="O17" s="9"/>
    </row>
    <row r="18" spans="1:15" s="1" customFormat="1" ht="12" customHeight="1">
      <c r="A18" s="42"/>
      <c r="B18" s="43" t="s">
        <v>5</v>
      </c>
      <c r="C18" s="47" t="s">
        <v>43</v>
      </c>
      <c r="D18" s="12"/>
      <c r="E18" s="46"/>
      <c r="F18" s="13"/>
      <c r="G18" s="45"/>
      <c r="H18" s="16"/>
      <c r="I18" s="59"/>
      <c r="J18" s="59"/>
      <c r="K18" s="9"/>
      <c r="L18" s="9"/>
      <c r="M18" s="9"/>
      <c r="N18" s="9"/>
      <c r="O18" s="9"/>
    </row>
    <row r="19" spans="1:15" s="1" customFormat="1" ht="12" customHeight="1">
      <c r="A19" s="42"/>
      <c r="B19" s="43" t="s">
        <v>6</v>
      </c>
      <c r="C19" s="44">
        <v>97856246</v>
      </c>
      <c r="D19" s="12"/>
      <c r="E19" s="46"/>
      <c r="F19" s="13"/>
      <c r="G19" s="45"/>
      <c r="H19" s="16"/>
      <c r="I19" s="59"/>
      <c r="J19" s="59"/>
      <c r="K19" s="9"/>
      <c r="L19" s="9"/>
      <c r="M19" s="9"/>
      <c r="N19" s="9"/>
      <c r="O19" s="9"/>
    </row>
    <row r="20" spans="1:15" s="52" customFormat="1" ht="12" customHeight="1">
      <c r="A20" s="48">
        <v>1</v>
      </c>
      <c r="B20" s="49" t="s">
        <v>21</v>
      </c>
      <c r="C20" s="50" t="s">
        <v>22</v>
      </c>
      <c r="D20" s="51">
        <v>60</v>
      </c>
      <c r="E20" s="16">
        <f>D20*0.85</f>
        <v>51</v>
      </c>
      <c r="F20" s="7">
        <v>1</v>
      </c>
      <c r="G20" s="16">
        <f>D20*F20</f>
        <v>60</v>
      </c>
      <c r="H20" s="16">
        <v>60</v>
      </c>
      <c r="I20" s="5">
        <f>F20*E20</f>
        <v>51</v>
      </c>
      <c r="J20" s="80">
        <v>51</v>
      </c>
      <c r="K20" s="80">
        <f>J20*445.77/2527.35</f>
        <v>8.995299424298178</v>
      </c>
      <c r="L20" s="80">
        <f>SUM(J20:K20)</f>
        <v>59.99529942429818</v>
      </c>
      <c r="M20" s="80">
        <f>L20*4078.96/2973.12</f>
        <v>82.31030921716423</v>
      </c>
      <c r="N20" s="80">
        <f>M20*166.16/4144.7</f>
        <v>3.2997999805833977</v>
      </c>
      <c r="O20" s="83">
        <f>SUM(M20:N20)</f>
        <v>85.61010919774763</v>
      </c>
    </row>
    <row r="21" spans="1:15" s="1" customFormat="1" ht="12" customHeight="1">
      <c r="A21" s="9"/>
      <c r="B21" s="32" t="s">
        <v>7</v>
      </c>
      <c r="C21" s="30" t="s">
        <v>47</v>
      </c>
      <c r="D21" s="12"/>
      <c r="E21" s="9"/>
      <c r="F21" s="13"/>
      <c r="G21" s="45"/>
      <c r="H21" s="16"/>
      <c r="I21" s="9"/>
      <c r="J21" s="9"/>
      <c r="K21" s="9"/>
      <c r="L21" s="9"/>
      <c r="M21" s="9"/>
      <c r="N21" s="9"/>
      <c r="O21" s="9"/>
    </row>
    <row r="22" spans="1:15" s="1" customFormat="1" ht="12" customHeight="1">
      <c r="A22" s="9"/>
      <c r="B22" s="32" t="s">
        <v>8</v>
      </c>
      <c r="C22" s="30" t="s">
        <v>48</v>
      </c>
      <c r="D22" s="12"/>
      <c r="E22" s="9"/>
      <c r="F22" s="13"/>
      <c r="G22" s="45"/>
      <c r="H22" s="16"/>
      <c r="I22" s="9"/>
      <c r="J22" s="9"/>
      <c r="K22" s="9"/>
      <c r="L22" s="9"/>
      <c r="M22" s="9"/>
      <c r="N22" s="9"/>
      <c r="O22" s="9"/>
    </row>
    <row r="23" spans="1:15" s="1" customFormat="1" ht="12" customHeight="1">
      <c r="A23" s="9"/>
      <c r="B23" s="32" t="s">
        <v>5</v>
      </c>
      <c r="C23" s="37" t="s">
        <v>49</v>
      </c>
      <c r="D23" s="12"/>
      <c r="E23" s="9"/>
      <c r="F23" s="13"/>
      <c r="G23" s="45"/>
      <c r="H23" s="16"/>
      <c r="I23" s="9"/>
      <c r="J23" s="9"/>
      <c r="K23" s="9"/>
      <c r="L23" s="9"/>
      <c r="M23" s="9"/>
      <c r="N23" s="9"/>
      <c r="O23" s="9"/>
    </row>
    <row r="24" spans="1:15" s="1" customFormat="1" ht="12" customHeight="1">
      <c r="A24" s="9"/>
      <c r="B24" s="32" t="s">
        <v>6</v>
      </c>
      <c r="C24" s="30">
        <v>94743315</v>
      </c>
      <c r="D24" s="12"/>
      <c r="E24" s="9"/>
      <c r="F24" s="13"/>
      <c r="G24" s="45"/>
      <c r="H24" s="16"/>
      <c r="I24" s="9"/>
      <c r="J24" s="9"/>
      <c r="K24" s="9"/>
      <c r="L24" s="9"/>
      <c r="M24" s="9"/>
      <c r="N24" s="9"/>
      <c r="O24" s="9"/>
    </row>
    <row r="25" spans="1:15" s="3" customFormat="1" ht="12" customHeight="1">
      <c r="A25" s="53">
        <v>1</v>
      </c>
      <c r="B25" s="14" t="s">
        <v>21</v>
      </c>
      <c r="C25" s="15" t="s">
        <v>50</v>
      </c>
      <c r="D25" s="16">
        <v>60</v>
      </c>
      <c r="E25" s="16">
        <f>D25*0.85</f>
        <v>51</v>
      </c>
      <c r="F25" s="14">
        <v>1</v>
      </c>
      <c r="G25" s="16">
        <v>60</v>
      </c>
      <c r="H25" s="16">
        <v>60</v>
      </c>
      <c r="I25" s="5">
        <f>F25*E25</f>
        <v>51</v>
      </c>
      <c r="J25" s="80">
        <v>51</v>
      </c>
      <c r="K25" s="80">
        <f>J25*445.77/2527.35</f>
        <v>8.995299424298178</v>
      </c>
      <c r="L25" s="80">
        <f>SUM(J25:K25)</f>
        <v>59.99529942429818</v>
      </c>
      <c r="M25" s="80">
        <f>L25*4078.96/2973.12</f>
        <v>82.31030921716423</v>
      </c>
      <c r="N25" s="80">
        <f>M25*166.16/4144.7</f>
        <v>3.2997999805833977</v>
      </c>
      <c r="O25" s="83">
        <f>SUM(M25:N25)</f>
        <v>85.61010919774763</v>
      </c>
    </row>
    <row r="26" spans="1:15" s="1" customFormat="1" ht="12" customHeight="1">
      <c r="A26" s="9"/>
      <c r="B26" s="32" t="s">
        <v>7</v>
      </c>
      <c r="C26" s="30" t="s">
        <v>57</v>
      </c>
      <c r="D26" s="12"/>
      <c r="E26" s="9"/>
      <c r="F26" s="13"/>
      <c r="G26" s="45"/>
      <c r="H26" s="16"/>
      <c r="I26" s="9"/>
      <c r="J26" s="9"/>
      <c r="K26" s="9"/>
      <c r="L26" s="9"/>
      <c r="M26" s="9"/>
      <c r="N26" s="9"/>
      <c r="O26" s="9"/>
    </row>
    <row r="27" spans="1:15" s="1" customFormat="1" ht="12" customHeight="1">
      <c r="A27" s="9"/>
      <c r="B27" s="32" t="s">
        <v>8</v>
      </c>
      <c r="C27" s="30" t="s">
        <v>58</v>
      </c>
      <c r="D27" s="12"/>
      <c r="E27" s="9"/>
      <c r="F27" s="13"/>
      <c r="G27" s="45"/>
      <c r="H27" s="16"/>
      <c r="I27" s="9"/>
      <c r="J27" s="9"/>
      <c r="K27" s="9"/>
      <c r="L27" s="9"/>
      <c r="M27" s="9"/>
      <c r="N27" s="9"/>
      <c r="O27" s="9"/>
    </row>
    <row r="28" spans="1:15" s="1" customFormat="1" ht="12" customHeight="1">
      <c r="A28" s="9"/>
      <c r="B28" s="32" t="s">
        <v>5</v>
      </c>
      <c r="C28" s="37" t="s">
        <v>59</v>
      </c>
      <c r="D28" s="12"/>
      <c r="E28" s="9"/>
      <c r="F28" s="13"/>
      <c r="G28" s="45"/>
      <c r="H28" s="16"/>
      <c r="I28" s="9"/>
      <c r="J28" s="9"/>
      <c r="K28" s="9"/>
      <c r="L28" s="9"/>
      <c r="M28" s="9"/>
      <c r="N28" s="9"/>
      <c r="O28" s="9"/>
    </row>
    <row r="29" spans="1:15" s="1" customFormat="1" ht="12" customHeight="1">
      <c r="A29" s="9"/>
      <c r="B29" s="32" t="s">
        <v>6</v>
      </c>
      <c r="C29" s="30" t="s">
        <v>60</v>
      </c>
      <c r="D29" s="12"/>
      <c r="E29" s="9"/>
      <c r="F29" s="13"/>
      <c r="G29" s="45"/>
      <c r="H29" s="16"/>
      <c r="I29" s="9"/>
      <c r="J29" s="9"/>
      <c r="K29" s="9"/>
      <c r="L29" s="9"/>
      <c r="M29" s="9"/>
      <c r="N29" s="9"/>
      <c r="O29" s="9"/>
    </row>
    <row r="30" spans="1:15" s="3" customFormat="1" ht="12" customHeight="1">
      <c r="A30" s="53">
        <v>1</v>
      </c>
      <c r="B30" s="14" t="s">
        <v>21</v>
      </c>
      <c r="C30" s="15" t="s">
        <v>22</v>
      </c>
      <c r="D30" s="16" t="s">
        <v>61</v>
      </c>
      <c r="E30" s="16">
        <f>D30*0.85</f>
        <v>51</v>
      </c>
      <c r="F30" s="14">
        <v>1</v>
      </c>
      <c r="G30" s="16">
        <v>60</v>
      </c>
      <c r="H30" s="16">
        <v>60</v>
      </c>
      <c r="I30" s="5">
        <f>F30*E30</f>
        <v>51</v>
      </c>
      <c r="J30" s="80">
        <v>51</v>
      </c>
      <c r="K30" s="80">
        <f>J30*445.77/2527.35</f>
        <v>8.995299424298178</v>
      </c>
      <c r="L30" s="80">
        <f>SUM(J30:K30)</f>
        <v>59.99529942429818</v>
      </c>
      <c r="M30" s="80">
        <f>L30*4078.96/2973.12</f>
        <v>82.31030921716423</v>
      </c>
      <c r="N30" s="80">
        <f>M30*166.16/4144.7</f>
        <v>3.2997999805833977</v>
      </c>
      <c r="O30" s="83">
        <f>SUM(M30:N30)</f>
        <v>85.61010919774763</v>
      </c>
    </row>
    <row r="31" spans="1:15" s="1" customFormat="1" ht="12" customHeight="1">
      <c r="A31" s="9"/>
      <c r="B31" s="32" t="s">
        <v>7</v>
      </c>
      <c r="C31" s="30" t="s">
        <v>53</v>
      </c>
      <c r="D31" s="12"/>
      <c r="E31" s="9"/>
      <c r="F31" s="13"/>
      <c r="G31" s="45"/>
      <c r="H31" s="16"/>
      <c r="I31" s="9"/>
      <c r="J31" s="9"/>
      <c r="K31" s="9"/>
      <c r="L31" s="9"/>
      <c r="M31" s="9"/>
      <c r="N31" s="9"/>
      <c r="O31" s="9"/>
    </row>
    <row r="32" spans="1:15" s="1" customFormat="1" ht="12" customHeight="1">
      <c r="A32" s="9"/>
      <c r="B32" s="32" t="s">
        <v>8</v>
      </c>
      <c r="C32" s="30" t="s">
        <v>54</v>
      </c>
      <c r="D32" s="12"/>
      <c r="E32" s="9"/>
      <c r="F32" s="13"/>
      <c r="G32" s="45"/>
      <c r="H32" s="16"/>
      <c r="I32" s="9"/>
      <c r="J32" s="9"/>
      <c r="K32" s="9"/>
      <c r="L32" s="9"/>
      <c r="M32" s="9"/>
      <c r="N32" s="9"/>
      <c r="O32" s="9"/>
    </row>
    <row r="33" spans="1:15" s="1" customFormat="1" ht="12" customHeight="1">
      <c r="A33" s="9"/>
      <c r="B33" s="32" t="s">
        <v>5</v>
      </c>
      <c r="C33" s="37" t="s">
        <v>55</v>
      </c>
      <c r="D33" s="12"/>
      <c r="E33" s="9"/>
      <c r="F33" s="13"/>
      <c r="G33" s="45"/>
      <c r="H33" s="16"/>
      <c r="I33" s="9"/>
      <c r="J33" s="9"/>
      <c r="K33" s="9"/>
      <c r="L33" s="9"/>
      <c r="M33" s="9"/>
      <c r="N33" s="9"/>
      <c r="O33" s="9"/>
    </row>
    <row r="34" spans="1:15" s="1" customFormat="1" ht="12" customHeight="1">
      <c r="A34" s="9"/>
      <c r="B34" s="32" t="s">
        <v>6</v>
      </c>
      <c r="C34" s="30">
        <v>98180340</v>
      </c>
      <c r="D34" s="12"/>
      <c r="E34" s="9"/>
      <c r="F34" s="13"/>
      <c r="G34" s="45"/>
      <c r="H34" s="16"/>
      <c r="I34" s="9"/>
      <c r="J34" s="9"/>
      <c r="K34" s="9"/>
      <c r="L34" s="9"/>
      <c r="M34" s="9"/>
      <c r="N34" s="9"/>
      <c r="O34" s="9"/>
    </row>
    <row r="35" spans="1:15" s="3" customFormat="1" ht="12" customHeight="1">
      <c r="A35" s="53">
        <v>1</v>
      </c>
      <c r="B35" s="14">
        <v>5757</v>
      </c>
      <c r="C35" s="15" t="s">
        <v>56</v>
      </c>
      <c r="D35" s="16">
        <v>6.25</v>
      </c>
      <c r="E35" s="16">
        <f>D35*0.85</f>
        <v>5.3125</v>
      </c>
      <c r="F35" s="14">
        <v>12</v>
      </c>
      <c r="G35" s="16">
        <f>D35*F35</f>
        <v>75</v>
      </c>
      <c r="H35" s="16">
        <v>75</v>
      </c>
      <c r="I35" s="5">
        <f>F35*E35</f>
        <v>63.75</v>
      </c>
      <c r="J35" s="80">
        <v>63.75</v>
      </c>
      <c r="K35" s="80">
        <f>J35*445.77/2527.35</f>
        <v>11.244124280372722</v>
      </c>
      <c r="L35" s="80">
        <f>SUM(J35:K35)</f>
        <v>74.99412428037272</v>
      </c>
      <c r="M35" s="80">
        <f>L35*4078.96/2973.12</f>
        <v>102.88788652145527</v>
      </c>
      <c r="N35" s="80">
        <f>M35*166.16/4144.7</f>
        <v>4.124749975729246</v>
      </c>
      <c r="O35" s="83">
        <f>SUM(M35:N35)</f>
        <v>107.01263649718452</v>
      </c>
    </row>
    <row r="36" spans="1:15" s="1" customFormat="1" ht="12" customHeight="1">
      <c r="A36" s="9"/>
      <c r="B36" s="32" t="s">
        <v>7</v>
      </c>
      <c r="C36" s="30" t="s">
        <v>63</v>
      </c>
      <c r="D36" s="12"/>
      <c r="E36" s="16"/>
      <c r="F36" s="13"/>
      <c r="G36" s="45"/>
      <c r="H36" s="16"/>
      <c r="I36" s="5"/>
      <c r="J36" s="9"/>
      <c r="K36" s="9"/>
      <c r="L36" s="9"/>
      <c r="M36" s="9"/>
      <c r="N36" s="9"/>
      <c r="O36" s="9"/>
    </row>
    <row r="37" spans="1:15" s="1" customFormat="1" ht="12" customHeight="1">
      <c r="A37" s="9"/>
      <c r="B37" s="32" t="s">
        <v>8</v>
      </c>
      <c r="C37" s="30" t="s">
        <v>64</v>
      </c>
      <c r="D37" s="12"/>
      <c r="E37" s="16"/>
      <c r="F37" s="13"/>
      <c r="G37" s="45"/>
      <c r="H37" s="16"/>
      <c r="I37" s="5"/>
      <c r="J37" s="9"/>
      <c r="K37" s="9"/>
      <c r="L37" s="9"/>
      <c r="M37" s="9"/>
      <c r="N37" s="9"/>
      <c r="O37" s="9"/>
    </row>
    <row r="38" spans="1:15" s="1" customFormat="1" ht="12" customHeight="1">
      <c r="A38" s="9"/>
      <c r="B38" s="32" t="s">
        <v>5</v>
      </c>
      <c r="C38" s="37" t="s">
        <v>65</v>
      </c>
      <c r="D38" s="12"/>
      <c r="E38" s="16"/>
      <c r="F38" s="13"/>
      <c r="G38" s="45"/>
      <c r="H38" s="16"/>
      <c r="I38" s="5"/>
      <c r="J38" s="9"/>
      <c r="K38" s="9"/>
      <c r="L38" s="9"/>
      <c r="M38" s="9"/>
      <c r="N38" s="9"/>
      <c r="O38" s="9"/>
    </row>
    <row r="39" spans="1:15" s="1" customFormat="1" ht="12" customHeight="1">
      <c r="A39" s="9"/>
      <c r="B39" s="32" t="s">
        <v>6</v>
      </c>
      <c r="C39" s="30">
        <v>81239222</v>
      </c>
      <c r="D39" s="12"/>
      <c r="E39" s="16"/>
      <c r="F39" s="13"/>
      <c r="G39" s="45"/>
      <c r="H39" s="16"/>
      <c r="I39" s="5"/>
      <c r="J39" s="9"/>
      <c r="K39" s="9"/>
      <c r="L39" s="9"/>
      <c r="M39" s="9"/>
      <c r="N39" s="9"/>
      <c r="O39" s="9"/>
    </row>
    <row r="40" spans="1:15" s="3" customFormat="1" ht="12" customHeight="1">
      <c r="A40" s="53">
        <v>1</v>
      </c>
      <c r="B40" s="14" t="s">
        <v>21</v>
      </c>
      <c r="C40" s="15" t="s">
        <v>22</v>
      </c>
      <c r="D40" s="16">
        <v>60</v>
      </c>
      <c r="E40" s="16">
        <f>D40*0.85</f>
        <v>51</v>
      </c>
      <c r="F40" s="14">
        <v>1</v>
      </c>
      <c r="G40" s="16">
        <f>D40*F40</f>
        <v>60</v>
      </c>
      <c r="H40" s="16"/>
      <c r="I40" s="5">
        <f>F40*E40</f>
        <v>51</v>
      </c>
      <c r="J40" s="74"/>
      <c r="K40" s="74"/>
      <c r="L40" s="74"/>
      <c r="M40" s="74"/>
      <c r="N40" s="74"/>
      <c r="O40" s="74"/>
    </row>
    <row r="41" spans="1:15" s="3" customFormat="1" ht="12" customHeight="1">
      <c r="A41" s="53">
        <v>2</v>
      </c>
      <c r="B41" s="14" t="s">
        <v>68</v>
      </c>
      <c r="C41" s="15" t="s">
        <v>69</v>
      </c>
      <c r="D41" s="16">
        <v>5</v>
      </c>
      <c r="E41" s="16">
        <f>D41*0.85</f>
        <v>4.25</v>
      </c>
      <c r="F41" s="14">
        <v>3</v>
      </c>
      <c r="G41" s="16">
        <f>D41*F41</f>
        <v>15</v>
      </c>
      <c r="H41" s="16">
        <f>SUM(G40:G41)</f>
        <v>75</v>
      </c>
      <c r="I41" s="5">
        <f>F41*E41</f>
        <v>12.75</v>
      </c>
      <c r="J41" s="80">
        <f>SUM(I40:I41)</f>
        <v>63.75</v>
      </c>
      <c r="K41" s="80">
        <f>J41*445.77/2527.35</f>
        <v>11.244124280372722</v>
      </c>
      <c r="L41" s="80">
        <f>SUM(J41:K41)</f>
        <v>74.99412428037272</v>
      </c>
      <c r="M41" s="80">
        <f>L41*4078.96/2973.12</f>
        <v>102.88788652145527</v>
      </c>
      <c r="N41" s="80">
        <f>M41*166.16/4144.7</f>
        <v>4.124749975729246</v>
      </c>
      <c r="O41" s="83">
        <f>SUM(M41:N41)</f>
        <v>107.01263649718452</v>
      </c>
    </row>
    <row r="42" spans="1:15" s="1" customFormat="1" ht="12" customHeight="1">
      <c r="A42" s="9"/>
      <c r="B42" s="32" t="s">
        <v>7</v>
      </c>
      <c r="C42" s="30" t="s">
        <v>72</v>
      </c>
      <c r="D42" s="12"/>
      <c r="E42" s="16"/>
      <c r="F42" s="13"/>
      <c r="G42" s="45"/>
      <c r="H42" s="16"/>
      <c r="I42" s="5"/>
      <c r="J42" s="9"/>
      <c r="K42" s="9"/>
      <c r="L42" s="9"/>
      <c r="M42" s="9"/>
      <c r="N42" s="9"/>
      <c r="O42" s="9"/>
    </row>
    <row r="43" spans="1:15" s="1" customFormat="1" ht="12" customHeight="1">
      <c r="A43" s="9"/>
      <c r="B43" s="32" t="s">
        <v>8</v>
      </c>
      <c r="C43" s="30" t="s">
        <v>73</v>
      </c>
      <c r="D43" s="12"/>
      <c r="E43" s="16"/>
      <c r="F43" s="13"/>
      <c r="G43" s="45"/>
      <c r="H43" s="16"/>
      <c r="I43" s="5"/>
      <c r="J43" s="9"/>
      <c r="K43" s="9"/>
      <c r="L43" s="9"/>
      <c r="M43" s="9"/>
      <c r="N43" s="9"/>
      <c r="O43" s="9"/>
    </row>
    <row r="44" spans="1:15" s="1" customFormat="1" ht="12" customHeight="1">
      <c r="A44" s="9"/>
      <c r="B44" s="32" t="s">
        <v>5</v>
      </c>
      <c r="C44" s="37" t="s">
        <v>74</v>
      </c>
      <c r="D44" s="12"/>
      <c r="E44" s="16"/>
      <c r="F44" s="13"/>
      <c r="G44" s="45"/>
      <c r="H44" s="16"/>
      <c r="I44" s="5"/>
      <c r="J44" s="9"/>
      <c r="K44" s="9"/>
      <c r="L44" s="9"/>
      <c r="M44" s="9"/>
      <c r="N44" s="9"/>
      <c r="O44" s="9"/>
    </row>
    <row r="45" spans="1:15" s="1" customFormat="1" ht="12" customHeight="1">
      <c r="A45" s="9"/>
      <c r="B45" s="32" t="s">
        <v>6</v>
      </c>
      <c r="C45" s="30">
        <v>96644248</v>
      </c>
      <c r="D45" s="12"/>
      <c r="E45" s="16"/>
      <c r="F45" s="13"/>
      <c r="G45" s="45"/>
      <c r="H45" s="16"/>
      <c r="I45" s="5"/>
      <c r="J45" s="9"/>
      <c r="K45" s="9"/>
      <c r="L45" s="9"/>
      <c r="M45" s="9"/>
      <c r="N45" s="9"/>
      <c r="O45" s="9"/>
    </row>
    <row r="46" spans="1:15" s="3" customFormat="1" ht="12" customHeight="1">
      <c r="A46" s="53">
        <v>1</v>
      </c>
      <c r="B46" s="14">
        <v>5801</v>
      </c>
      <c r="C46" s="15" t="s">
        <v>75</v>
      </c>
      <c r="D46" s="16">
        <v>8</v>
      </c>
      <c r="E46" s="16">
        <f>D46*0.85</f>
        <v>6.8</v>
      </c>
      <c r="F46" s="14">
        <v>3</v>
      </c>
      <c r="G46" s="16">
        <f>D46*F46</f>
        <v>24</v>
      </c>
      <c r="H46" s="16"/>
      <c r="I46" s="5">
        <f>F46*E46</f>
        <v>20.4</v>
      </c>
      <c r="J46" s="74"/>
      <c r="K46" s="74"/>
      <c r="L46" s="74"/>
      <c r="M46" s="74"/>
      <c r="N46" s="74"/>
      <c r="O46" s="74"/>
    </row>
    <row r="47" spans="1:15" s="3" customFormat="1" ht="12" customHeight="1">
      <c r="A47" s="53">
        <v>2</v>
      </c>
      <c r="B47" s="14" t="s">
        <v>76</v>
      </c>
      <c r="C47" s="15" t="s">
        <v>77</v>
      </c>
      <c r="D47" s="16">
        <v>10</v>
      </c>
      <c r="E47" s="16">
        <f>D47*0.85</f>
        <v>8.5</v>
      </c>
      <c r="F47" s="14">
        <v>1</v>
      </c>
      <c r="G47" s="16">
        <f>D47*F47</f>
        <v>10</v>
      </c>
      <c r="H47" s="16">
        <f>SUM(G46:G47)</f>
        <v>34</v>
      </c>
      <c r="I47" s="5">
        <f>F47*E47</f>
        <v>8.5</v>
      </c>
      <c r="J47" s="80">
        <f>SUM(I46:I47)</f>
        <v>28.9</v>
      </c>
      <c r="K47" s="80">
        <f>J47*445.77/2527.35</f>
        <v>5.097336340435634</v>
      </c>
      <c r="L47" s="80">
        <f>SUM(J47:K47)</f>
        <v>33.99733634043563</v>
      </c>
      <c r="M47" s="80">
        <f>L47*4078.96/2973.12</f>
        <v>46.64250855639306</v>
      </c>
      <c r="N47" s="80">
        <f>M47*166.16/4144.7</f>
        <v>1.8698866556639253</v>
      </c>
      <c r="O47" s="83">
        <f>SUM(M47:N47)</f>
        <v>48.51239521205699</v>
      </c>
    </row>
    <row r="48" spans="1:15" s="1" customFormat="1" ht="12" customHeight="1">
      <c r="A48" s="9"/>
      <c r="B48" s="32" t="s">
        <v>7</v>
      </c>
      <c r="C48" s="30" t="s">
        <v>78</v>
      </c>
      <c r="D48" s="12"/>
      <c r="E48" s="9"/>
      <c r="F48" s="13"/>
      <c r="G48" s="45"/>
      <c r="H48" s="16"/>
      <c r="I48" s="9"/>
      <c r="J48" s="9"/>
      <c r="K48" s="9"/>
      <c r="L48" s="9"/>
      <c r="M48" s="9"/>
      <c r="N48" s="9"/>
      <c r="O48" s="9"/>
    </row>
    <row r="49" spans="1:15" s="1" customFormat="1" ht="12" customHeight="1">
      <c r="A49" s="9"/>
      <c r="B49" s="32" t="s">
        <v>8</v>
      </c>
      <c r="C49" s="30" t="s">
        <v>79</v>
      </c>
      <c r="D49" s="12"/>
      <c r="E49" s="9"/>
      <c r="F49" s="13"/>
      <c r="G49" s="45"/>
      <c r="H49" s="16"/>
      <c r="I49" s="9"/>
      <c r="J49" s="9"/>
      <c r="K49" s="9"/>
      <c r="L49" s="9"/>
      <c r="M49" s="9"/>
      <c r="N49" s="9"/>
      <c r="O49" s="9"/>
    </row>
    <row r="50" spans="1:15" s="1" customFormat="1" ht="12" customHeight="1">
      <c r="A50" s="9"/>
      <c r="B50" s="32" t="s">
        <v>5</v>
      </c>
      <c r="C50" s="37" t="s">
        <v>80</v>
      </c>
      <c r="D50" s="12"/>
      <c r="E50" s="9"/>
      <c r="F50" s="13"/>
      <c r="G50" s="45"/>
      <c r="H50" s="16"/>
      <c r="I50" s="9"/>
      <c r="J50" s="9"/>
      <c r="K50" s="9"/>
      <c r="L50" s="9"/>
      <c r="M50" s="9"/>
      <c r="N50" s="9"/>
      <c r="O50" s="9"/>
    </row>
    <row r="51" spans="1:15" s="1" customFormat="1" ht="12" customHeight="1">
      <c r="A51" s="9"/>
      <c r="B51" s="32" t="s">
        <v>6</v>
      </c>
      <c r="C51" s="30">
        <v>97658272</v>
      </c>
      <c r="D51" s="12"/>
      <c r="E51" s="9"/>
      <c r="F51" s="13"/>
      <c r="G51" s="45"/>
      <c r="H51" s="16"/>
      <c r="I51" s="9"/>
      <c r="J51" s="9"/>
      <c r="K51" s="9"/>
      <c r="L51" s="9"/>
      <c r="M51" s="9"/>
      <c r="N51" s="9"/>
      <c r="O51" s="9"/>
    </row>
    <row r="52" spans="1:15" s="3" customFormat="1" ht="12" customHeight="1">
      <c r="A52" s="53">
        <v>1</v>
      </c>
      <c r="B52" s="14" t="s">
        <v>21</v>
      </c>
      <c r="C52" s="15" t="s">
        <v>22</v>
      </c>
      <c r="D52" s="16">
        <v>60</v>
      </c>
      <c r="E52" s="16">
        <f aca="true" t="shared" si="0" ref="E52:E59">D52*0.85</f>
        <v>51</v>
      </c>
      <c r="F52" s="14">
        <v>3</v>
      </c>
      <c r="G52" s="16">
        <f aca="true" t="shared" si="1" ref="G52:G59">D52*F52</f>
        <v>180</v>
      </c>
      <c r="H52" s="16"/>
      <c r="I52" s="5">
        <f aca="true" t="shared" si="2" ref="I52:I59">F52*E52</f>
        <v>153</v>
      </c>
      <c r="J52" s="74"/>
      <c r="K52" s="74"/>
      <c r="L52" s="74"/>
      <c r="M52" s="74"/>
      <c r="N52" s="74"/>
      <c r="O52" s="74"/>
    </row>
    <row r="53" spans="1:15" s="3" customFormat="1" ht="12" customHeight="1">
      <c r="A53" s="53">
        <v>2</v>
      </c>
      <c r="B53" s="14">
        <v>5880</v>
      </c>
      <c r="C53" s="15" t="s">
        <v>81</v>
      </c>
      <c r="D53" s="16">
        <v>5.5</v>
      </c>
      <c r="E53" s="16">
        <f t="shared" si="0"/>
        <v>4.675</v>
      </c>
      <c r="F53" s="14">
        <v>10</v>
      </c>
      <c r="G53" s="16">
        <f t="shared" si="1"/>
        <v>55</v>
      </c>
      <c r="H53" s="16"/>
      <c r="I53" s="5">
        <f t="shared" si="2"/>
        <v>46.75</v>
      </c>
      <c r="J53" s="74"/>
      <c r="K53" s="74"/>
      <c r="L53" s="74"/>
      <c r="M53" s="74"/>
      <c r="N53" s="74"/>
      <c r="O53" s="74"/>
    </row>
    <row r="54" spans="1:15" s="3" customFormat="1" ht="12" customHeight="1">
      <c r="A54" s="53">
        <v>3</v>
      </c>
      <c r="B54" s="14">
        <v>5757</v>
      </c>
      <c r="C54" s="15" t="s">
        <v>82</v>
      </c>
      <c r="D54" s="16">
        <v>6.25</v>
      </c>
      <c r="E54" s="16">
        <f t="shared" si="0"/>
        <v>5.3125</v>
      </c>
      <c r="F54" s="14">
        <v>20</v>
      </c>
      <c r="G54" s="16">
        <f t="shared" si="1"/>
        <v>125</v>
      </c>
      <c r="H54" s="16"/>
      <c r="I54" s="5">
        <f t="shared" si="2"/>
        <v>106.25</v>
      </c>
      <c r="J54" s="74"/>
      <c r="K54" s="74"/>
      <c r="L54" s="74"/>
      <c r="M54" s="74"/>
      <c r="N54" s="74"/>
      <c r="O54" s="74"/>
    </row>
    <row r="55" spans="1:15" s="3" customFormat="1" ht="12" customHeight="1">
      <c r="A55" s="53">
        <v>4</v>
      </c>
      <c r="B55" s="14">
        <v>5913</v>
      </c>
      <c r="C55" s="15" t="s">
        <v>83</v>
      </c>
      <c r="D55" s="16">
        <v>10</v>
      </c>
      <c r="E55" s="16">
        <f t="shared" si="0"/>
        <v>8.5</v>
      </c>
      <c r="F55" s="14">
        <v>10</v>
      </c>
      <c r="G55" s="16">
        <f t="shared" si="1"/>
        <v>100</v>
      </c>
      <c r="H55" s="16"/>
      <c r="I55" s="5">
        <f t="shared" si="2"/>
        <v>85</v>
      </c>
      <c r="J55" s="74"/>
      <c r="K55" s="74"/>
      <c r="L55" s="74"/>
      <c r="M55" s="74"/>
      <c r="N55" s="74"/>
      <c r="O55" s="74"/>
    </row>
    <row r="56" spans="1:15" s="3" customFormat="1" ht="12" customHeight="1">
      <c r="A56" s="53">
        <v>5</v>
      </c>
      <c r="B56" s="14" t="s">
        <v>70</v>
      </c>
      <c r="C56" s="15" t="s">
        <v>84</v>
      </c>
      <c r="D56" s="16">
        <v>0.6</v>
      </c>
      <c r="E56" s="16">
        <f t="shared" si="0"/>
        <v>0.51</v>
      </c>
      <c r="F56" s="14">
        <v>30</v>
      </c>
      <c r="G56" s="16">
        <f t="shared" si="1"/>
        <v>18</v>
      </c>
      <c r="H56" s="16"/>
      <c r="I56" s="5">
        <f t="shared" si="2"/>
        <v>15.3</v>
      </c>
      <c r="J56" s="74"/>
      <c r="K56" s="74"/>
      <c r="L56" s="74"/>
      <c r="M56" s="74"/>
      <c r="N56" s="74"/>
      <c r="O56" s="74"/>
    </row>
    <row r="57" spans="1:15" s="3" customFormat="1" ht="12" customHeight="1">
      <c r="A57" s="53">
        <v>6</v>
      </c>
      <c r="B57" s="14" t="s">
        <v>85</v>
      </c>
      <c r="C57" s="15" t="s">
        <v>86</v>
      </c>
      <c r="D57" s="16">
        <v>0.6</v>
      </c>
      <c r="E57" s="16">
        <f t="shared" si="0"/>
        <v>0.51</v>
      </c>
      <c r="F57" s="14">
        <v>30</v>
      </c>
      <c r="G57" s="16">
        <f t="shared" si="1"/>
        <v>18</v>
      </c>
      <c r="H57" s="16"/>
      <c r="I57" s="5">
        <f t="shared" si="2"/>
        <v>15.3</v>
      </c>
      <c r="J57" s="74"/>
      <c r="K57" s="74"/>
      <c r="L57" s="74"/>
      <c r="M57" s="74"/>
      <c r="N57" s="74"/>
      <c r="O57" s="74"/>
    </row>
    <row r="58" spans="1:15" s="3" customFormat="1" ht="12" customHeight="1">
      <c r="A58" s="53">
        <v>7</v>
      </c>
      <c r="B58" s="14" t="s">
        <v>87</v>
      </c>
      <c r="C58" s="15" t="s">
        <v>88</v>
      </c>
      <c r="D58" s="16">
        <v>0.6</v>
      </c>
      <c r="E58" s="16">
        <f t="shared" si="0"/>
        <v>0.51</v>
      </c>
      <c r="F58" s="14">
        <v>30</v>
      </c>
      <c r="G58" s="16">
        <f t="shared" si="1"/>
        <v>18</v>
      </c>
      <c r="H58" s="16"/>
      <c r="I58" s="5">
        <f t="shared" si="2"/>
        <v>15.3</v>
      </c>
      <c r="J58" s="74"/>
      <c r="K58" s="74"/>
      <c r="L58" s="74"/>
      <c r="M58" s="74"/>
      <c r="N58" s="74"/>
      <c r="O58" s="74"/>
    </row>
    <row r="59" spans="1:15" s="3" customFormat="1" ht="12" customHeight="1">
      <c r="A59" s="53">
        <v>8</v>
      </c>
      <c r="B59" s="14" t="s">
        <v>89</v>
      </c>
      <c r="C59" s="15" t="s">
        <v>90</v>
      </c>
      <c r="D59" s="16">
        <v>0.6</v>
      </c>
      <c r="E59" s="16">
        <f t="shared" si="0"/>
        <v>0.51</v>
      </c>
      <c r="F59" s="14">
        <v>30</v>
      </c>
      <c r="G59" s="16">
        <f t="shared" si="1"/>
        <v>18</v>
      </c>
      <c r="H59" s="16">
        <f>SUM(G52:G59)</f>
        <v>532</v>
      </c>
      <c r="I59" s="5">
        <f t="shared" si="2"/>
        <v>15.3</v>
      </c>
      <c r="J59" s="80">
        <f>SUM(I52:I59)</f>
        <v>452.20000000000005</v>
      </c>
      <c r="K59" s="80">
        <f>J59*445.77/2527.35</f>
        <v>79.75832156211052</v>
      </c>
      <c r="L59" s="80">
        <f>SUM(J59:K59)</f>
        <v>531.9583215621105</v>
      </c>
      <c r="M59" s="80">
        <f>L59*4078.96/2973.12</f>
        <v>729.8180750588562</v>
      </c>
      <c r="N59" s="80">
        <f>M59*166.16/4144.7</f>
        <v>29.258226494506125</v>
      </c>
      <c r="O59" s="83">
        <f>SUM(M59:N59)</f>
        <v>759.0763015533623</v>
      </c>
    </row>
    <row r="60" spans="1:15" s="1" customFormat="1" ht="12" customHeight="1">
      <c r="A60" s="9"/>
      <c r="B60" s="10" t="s">
        <v>7</v>
      </c>
      <c r="C60" s="11" t="s">
        <v>91</v>
      </c>
      <c r="D60" s="12"/>
      <c r="E60" s="9"/>
      <c r="F60" s="13"/>
      <c r="G60" s="45"/>
      <c r="H60" s="16"/>
      <c r="I60" s="9"/>
      <c r="J60" s="9"/>
      <c r="K60" s="9"/>
      <c r="L60" s="9"/>
      <c r="M60" s="9"/>
      <c r="N60" s="9"/>
      <c r="O60" s="9"/>
    </row>
    <row r="61" spans="1:15" s="1" customFormat="1" ht="12" customHeight="1">
      <c r="A61" s="9"/>
      <c r="B61" s="10" t="s">
        <v>8</v>
      </c>
      <c r="C61" s="9" t="s">
        <v>92</v>
      </c>
      <c r="D61" s="12"/>
      <c r="E61" s="9"/>
      <c r="F61" s="13"/>
      <c r="G61" s="45"/>
      <c r="H61" s="16"/>
      <c r="I61" s="9"/>
      <c r="J61" s="9"/>
      <c r="K61" s="9"/>
      <c r="L61" s="9"/>
      <c r="M61" s="9"/>
      <c r="N61" s="9"/>
      <c r="O61" s="9"/>
    </row>
    <row r="62" spans="1:15" s="1" customFormat="1" ht="12" customHeight="1">
      <c r="A62" s="9"/>
      <c r="B62" s="10" t="s">
        <v>5</v>
      </c>
      <c r="C62" s="71" t="s">
        <v>93</v>
      </c>
      <c r="D62" s="12"/>
      <c r="E62" s="9"/>
      <c r="F62" s="13"/>
      <c r="G62" s="45"/>
      <c r="H62" s="16"/>
      <c r="I62" s="9"/>
      <c r="J62" s="9"/>
      <c r="K62" s="9"/>
      <c r="L62" s="9"/>
      <c r="M62" s="9"/>
      <c r="N62" s="9"/>
      <c r="O62" s="9"/>
    </row>
    <row r="63" spans="1:15" s="1" customFormat="1" ht="12" customHeight="1">
      <c r="A63" s="9"/>
      <c r="B63" s="10" t="s">
        <v>6</v>
      </c>
      <c r="C63" s="72">
        <v>87339789</v>
      </c>
      <c r="D63" s="12"/>
      <c r="E63" s="9"/>
      <c r="F63" s="13"/>
      <c r="G63" s="45"/>
      <c r="H63" s="16"/>
      <c r="I63" s="9"/>
      <c r="J63" s="9"/>
      <c r="K63" s="9"/>
      <c r="L63" s="9"/>
      <c r="M63" s="9"/>
      <c r="N63" s="9"/>
      <c r="O63" s="9"/>
    </row>
    <row r="64" spans="1:15" s="1" customFormat="1" ht="12" customHeight="1">
      <c r="A64" s="63">
        <v>1</v>
      </c>
      <c r="B64" s="64" t="s">
        <v>70</v>
      </c>
      <c r="C64" s="65" t="s">
        <v>71</v>
      </c>
      <c r="D64" s="66">
        <v>0.6</v>
      </c>
      <c r="E64" s="16">
        <f>D64*0.85</f>
        <v>0.51</v>
      </c>
      <c r="F64" s="14">
        <v>6</v>
      </c>
      <c r="G64" s="16">
        <f>D64*F64</f>
        <v>3.5999999999999996</v>
      </c>
      <c r="H64" s="16">
        <v>3.6</v>
      </c>
      <c r="I64" s="5">
        <f>F64*E64</f>
        <v>3.06</v>
      </c>
      <c r="J64" s="5">
        <v>3.06</v>
      </c>
      <c r="K64" s="80">
        <f>J64*445.77/2527.35</f>
        <v>0.5397179654578906</v>
      </c>
      <c r="L64" s="80">
        <f>SUM(J64:K64)</f>
        <v>3.5997179654578906</v>
      </c>
      <c r="M64" s="80">
        <f>L64*4078.96/2973.12</f>
        <v>4.938618553029854</v>
      </c>
      <c r="N64" s="80">
        <f>M64*166.16/4144.7</f>
        <v>0.19798799883500387</v>
      </c>
      <c r="O64" s="83">
        <f>SUM(M64:N64)</f>
        <v>5.136606551864857</v>
      </c>
    </row>
    <row r="65" spans="1:15" s="3" customFormat="1" ht="12" customHeight="1">
      <c r="A65" s="9"/>
      <c r="B65" s="32" t="s">
        <v>7</v>
      </c>
      <c r="C65" s="30" t="s">
        <v>18</v>
      </c>
      <c r="D65" s="12"/>
      <c r="E65" s="9"/>
      <c r="F65" s="13"/>
      <c r="G65" s="33"/>
      <c r="H65" s="16"/>
      <c r="I65" s="5"/>
      <c r="J65" s="74"/>
      <c r="K65" s="74"/>
      <c r="L65" s="74"/>
      <c r="M65" s="74"/>
      <c r="N65" s="74"/>
      <c r="O65" s="74"/>
    </row>
    <row r="66" spans="1:15" s="3" customFormat="1" ht="12" customHeight="1">
      <c r="A66" s="9"/>
      <c r="B66" s="32" t="s">
        <v>8</v>
      </c>
      <c r="C66" s="30" t="s">
        <v>19</v>
      </c>
      <c r="D66" s="12"/>
      <c r="E66" s="9"/>
      <c r="F66" s="13"/>
      <c r="G66" s="33"/>
      <c r="H66" s="16"/>
      <c r="I66" s="5"/>
      <c r="J66" s="74"/>
      <c r="K66" s="74"/>
      <c r="L66" s="74"/>
      <c r="M66" s="74"/>
      <c r="N66" s="74"/>
      <c r="O66" s="74"/>
    </row>
    <row r="67" spans="1:15" s="3" customFormat="1" ht="12" customHeight="1">
      <c r="A67" s="9"/>
      <c r="B67" s="32" t="s">
        <v>5</v>
      </c>
      <c r="C67" s="31" t="s">
        <v>20</v>
      </c>
      <c r="D67" s="12"/>
      <c r="E67" s="9"/>
      <c r="F67" s="13"/>
      <c r="G67" s="33"/>
      <c r="H67" s="16"/>
      <c r="I67" s="5"/>
      <c r="J67" s="74"/>
      <c r="K67" s="74"/>
      <c r="L67" s="74"/>
      <c r="M67" s="74"/>
      <c r="N67" s="74"/>
      <c r="O67" s="74"/>
    </row>
    <row r="68" spans="1:15" s="3" customFormat="1" ht="12" customHeight="1">
      <c r="A68" s="9"/>
      <c r="B68" s="32" t="s">
        <v>6</v>
      </c>
      <c r="C68" s="30">
        <v>91280496</v>
      </c>
      <c r="D68" s="12"/>
      <c r="E68" s="9"/>
      <c r="F68" s="13"/>
      <c r="G68" s="33"/>
      <c r="H68" s="16"/>
      <c r="I68" s="5"/>
      <c r="J68" s="74"/>
      <c r="K68" s="74"/>
      <c r="L68" s="74"/>
      <c r="M68" s="74"/>
      <c r="N68" s="74"/>
      <c r="O68" s="74"/>
    </row>
    <row r="69" spans="1:15" s="3" customFormat="1" ht="12" customHeight="1">
      <c r="A69" s="14">
        <v>1</v>
      </c>
      <c r="B69" s="34">
        <v>5814</v>
      </c>
      <c r="C69" s="35" t="s">
        <v>23</v>
      </c>
      <c r="D69" s="16">
        <v>8</v>
      </c>
      <c r="E69" s="16">
        <f>D69*0.85</f>
        <v>6.8</v>
      </c>
      <c r="F69" s="7">
        <v>1</v>
      </c>
      <c r="G69" s="16">
        <f>D69*F69</f>
        <v>8</v>
      </c>
      <c r="H69" s="16">
        <v>8</v>
      </c>
      <c r="I69" s="5">
        <f>F69*E69</f>
        <v>6.8</v>
      </c>
      <c r="J69" s="5">
        <v>6.8</v>
      </c>
      <c r="K69" s="80">
        <f>J69*445.77/2527.35</f>
        <v>1.1993732565730904</v>
      </c>
      <c r="L69" s="80">
        <f>SUM(J69:K69)</f>
        <v>7.99937325657309</v>
      </c>
      <c r="M69" s="80">
        <f>L69*4078.96/2973.12</f>
        <v>10.974707895621897</v>
      </c>
      <c r="N69" s="80">
        <f>M69*166.16/4144.7</f>
        <v>0.439973330744453</v>
      </c>
      <c r="O69" s="83">
        <f>SUM(M69:N69)</f>
        <v>11.41468122636635</v>
      </c>
    </row>
    <row r="70" spans="1:15" s="1" customFormat="1" ht="12" customHeight="1">
      <c r="A70" s="9"/>
      <c r="B70" s="32" t="s">
        <v>7</v>
      </c>
      <c r="C70" s="30" t="s">
        <v>94</v>
      </c>
      <c r="D70" s="12"/>
      <c r="E70" s="45"/>
      <c r="F70" s="12"/>
      <c r="G70" s="13"/>
      <c r="H70" s="16"/>
      <c r="I70" s="67"/>
      <c r="J70" s="5"/>
      <c r="K70" s="9"/>
      <c r="L70" s="9"/>
      <c r="M70" s="9"/>
      <c r="N70" s="9"/>
      <c r="O70" s="9"/>
    </row>
    <row r="71" spans="1:15" s="1" customFormat="1" ht="12" customHeight="1">
      <c r="A71" s="9"/>
      <c r="B71" s="32" t="s">
        <v>8</v>
      </c>
      <c r="C71" s="30" t="s">
        <v>95</v>
      </c>
      <c r="D71" s="12"/>
      <c r="E71" s="45"/>
      <c r="F71" s="12"/>
      <c r="G71" s="13"/>
      <c r="H71" s="16"/>
      <c r="I71" s="67"/>
      <c r="J71" s="5"/>
      <c r="K71" s="9"/>
      <c r="L71" s="9"/>
      <c r="M71" s="9"/>
      <c r="N71" s="9"/>
      <c r="O71" s="9"/>
    </row>
    <row r="72" spans="1:15" s="1" customFormat="1" ht="12" customHeight="1">
      <c r="A72" s="9"/>
      <c r="B72" s="32" t="s">
        <v>5</v>
      </c>
      <c r="C72" s="37" t="s">
        <v>96</v>
      </c>
      <c r="D72" s="12"/>
      <c r="E72" s="45"/>
      <c r="F72" s="12"/>
      <c r="G72" s="13"/>
      <c r="H72" s="16"/>
      <c r="I72" s="67"/>
      <c r="J72" s="5"/>
      <c r="K72" s="9"/>
      <c r="L72" s="9"/>
      <c r="M72" s="9"/>
      <c r="N72" s="9"/>
      <c r="O72" s="9"/>
    </row>
    <row r="73" spans="1:15" s="1" customFormat="1" ht="12" customHeight="1">
      <c r="A73" s="9"/>
      <c r="B73" s="32" t="s">
        <v>6</v>
      </c>
      <c r="C73" s="30">
        <v>96367966</v>
      </c>
      <c r="D73" s="12"/>
      <c r="E73" s="45"/>
      <c r="F73" s="12"/>
      <c r="G73" s="13"/>
      <c r="H73" s="16"/>
      <c r="I73" s="67"/>
      <c r="J73" s="5"/>
      <c r="K73" s="9"/>
      <c r="L73" s="9"/>
      <c r="M73" s="9"/>
      <c r="N73" s="9"/>
      <c r="O73" s="9"/>
    </row>
    <row r="74" spans="1:15" s="3" customFormat="1" ht="12" customHeight="1">
      <c r="A74" s="14">
        <v>1</v>
      </c>
      <c r="B74" s="7" t="s">
        <v>21</v>
      </c>
      <c r="C74" s="15" t="s">
        <v>22</v>
      </c>
      <c r="D74" s="5">
        <v>60</v>
      </c>
      <c r="E74" s="16">
        <f>D74*0.85</f>
        <v>51</v>
      </c>
      <c r="F74" s="7">
        <v>1</v>
      </c>
      <c r="G74" s="16">
        <f>D74*F74</f>
        <v>60</v>
      </c>
      <c r="H74" s="16"/>
      <c r="I74" s="5">
        <f>F74*E74</f>
        <v>51</v>
      </c>
      <c r="J74" s="5"/>
      <c r="K74" s="74"/>
      <c r="L74" s="74"/>
      <c r="M74" s="74"/>
      <c r="N74" s="74"/>
      <c r="O74" s="74"/>
    </row>
    <row r="75" spans="1:15" s="1" customFormat="1" ht="12" customHeight="1">
      <c r="A75" s="68">
        <v>2</v>
      </c>
      <c r="B75" s="14">
        <v>605</v>
      </c>
      <c r="C75" s="15" t="s">
        <v>97</v>
      </c>
      <c r="D75" s="16">
        <v>2.5</v>
      </c>
      <c r="E75" s="16">
        <f>D75*0.85</f>
        <v>2.125</v>
      </c>
      <c r="F75" s="7">
        <v>20</v>
      </c>
      <c r="G75" s="16">
        <f>D75*F75</f>
        <v>50</v>
      </c>
      <c r="H75" s="16">
        <f>SUM(G74:G75)</f>
        <v>110</v>
      </c>
      <c r="I75" s="5">
        <f>F75*E75</f>
        <v>42.5</v>
      </c>
      <c r="J75" s="5">
        <f>SUM(I74:I75)</f>
        <v>93.5</v>
      </c>
      <c r="K75" s="80">
        <f>J75*445.77/2527.35</f>
        <v>16.491382277879993</v>
      </c>
      <c r="L75" s="80">
        <f>SUM(J75:K75)</f>
        <v>109.99138227787999</v>
      </c>
      <c r="M75" s="80">
        <f>L75*4078.96/2973.12</f>
        <v>150.9022335648011</v>
      </c>
      <c r="N75" s="80">
        <f>M75*166.16/4144.7</f>
        <v>6.0496332977362295</v>
      </c>
      <c r="O75" s="83">
        <f>SUM(M75:N75)</f>
        <v>156.95186686253732</v>
      </c>
    </row>
    <row r="76" spans="1:15" s="1" customFormat="1" ht="12" customHeight="1">
      <c r="A76" s="9"/>
      <c r="B76" s="32" t="s">
        <v>7</v>
      </c>
      <c r="C76" s="30" t="s">
        <v>119</v>
      </c>
      <c r="D76" s="12"/>
      <c r="E76" s="9"/>
      <c r="F76" s="13"/>
      <c r="G76" s="45"/>
      <c r="H76" s="16"/>
      <c r="I76" s="9"/>
      <c r="J76" s="5"/>
      <c r="K76" s="9"/>
      <c r="L76" s="9"/>
      <c r="M76" s="9"/>
      <c r="N76" s="9"/>
      <c r="O76" s="9"/>
    </row>
    <row r="77" spans="1:15" s="1" customFormat="1" ht="12" customHeight="1">
      <c r="A77" s="9"/>
      <c r="B77" s="32" t="s">
        <v>8</v>
      </c>
      <c r="C77" s="30" t="s">
        <v>120</v>
      </c>
      <c r="D77" s="12"/>
      <c r="E77" s="9"/>
      <c r="F77" s="13"/>
      <c r="G77" s="45"/>
      <c r="H77" s="16"/>
      <c r="I77" s="9"/>
      <c r="J77" s="5"/>
      <c r="K77" s="9"/>
      <c r="L77" s="9"/>
      <c r="M77" s="9"/>
      <c r="N77" s="9"/>
      <c r="O77" s="9"/>
    </row>
    <row r="78" spans="1:15" s="1" customFormat="1" ht="12" customHeight="1">
      <c r="A78" s="9"/>
      <c r="B78" s="32" t="s">
        <v>5</v>
      </c>
      <c r="C78" s="37" t="s">
        <v>121</v>
      </c>
      <c r="D78" s="12"/>
      <c r="E78" s="9"/>
      <c r="F78" s="13"/>
      <c r="G78" s="45"/>
      <c r="H78" s="16"/>
      <c r="I78" s="9"/>
      <c r="J78" s="5"/>
      <c r="K78" s="9"/>
      <c r="L78" s="9"/>
      <c r="M78" s="9"/>
      <c r="N78" s="9"/>
      <c r="O78" s="9"/>
    </row>
    <row r="79" spans="1:15" s="1" customFormat="1" ht="12" customHeight="1">
      <c r="A79" s="9"/>
      <c r="B79" s="32" t="s">
        <v>6</v>
      </c>
      <c r="C79" s="30">
        <v>84515230</v>
      </c>
      <c r="D79" s="12"/>
      <c r="E79" s="9"/>
      <c r="F79" s="13"/>
      <c r="G79" s="45"/>
      <c r="H79" s="16"/>
      <c r="I79" s="9"/>
      <c r="J79" s="5"/>
      <c r="K79" s="9"/>
      <c r="L79" s="9"/>
      <c r="M79" s="9"/>
      <c r="N79" s="9"/>
      <c r="O79" s="9"/>
    </row>
    <row r="80" spans="1:15" s="3" customFormat="1" ht="12" customHeight="1">
      <c r="A80" s="53">
        <v>1</v>
      </c>
      <c r="B80" s="54">
        <v>322</v>
      </c>
      <c r="C80" s="73" t="s">
        <v>122</v>
      </c>
      <c r="D80" s="16">
        <v>100</v>
      </c>
      <c r="E80" s="16">
        <f>D80*0.85</f>
        <v>85</v>
      </c>
      <c r="F80" s="14">
        <v>1</v>
      </c>
      <c r="G80" s="16">
        <v>100</v>
      </c>
      <c r="H80" s="16">
        <v>100</v>
      </c>
      <c r="I80" s="5">
        <f>F80*E80</f>
        <v>85</v>
      </c>
      <c r="J80" s="5">
        <f>SUM(I79:I80)</f>
        <v>85</v>
      </c>
      <c r="K80" s="80">
        <f>J80*445.77/2527.35</f>
        <v>14.992165707163629</v>
      </c>
      <c r="L80" s="80">
        <f>SUM(J80:K80)</f>
        <v>99.99216570716362</v>
      </c>
      <c r="M80" s="80">
        <f>L80*4078.96/2973.12</f>
        <v>137.1838486952737</v>
      </c>
      <c r="N80" s="80">
        <f>M80*166.16/4144.7</f>
        <v>5.499666634305663</v>
      </c>
      <c r="O80" s="83">
        <f>SUM(M80:N80)</f>
        <v>142.68351532957936</v>
      </c>
    </row>
    <row r="81" spans="1:15" s="3" customFormat="1" ht="12" customHeight="1">
      <c r="A81" s="53"/>
      <c r="B81" s="54"/>
      <c r="C81" s="73" t="s">
        <v>123</v>
      </c>
      <c r="D81" s="16"/>
      <c r="E81" s="74"/>
      <c r="F81" s="14"/>
      <c r="G81" s="16"/>
      <c r="H81" s="16"/>
      <c r="I81" s="74"/>
      <c r="J81" s="5"/>
      <c r="K81" s="74"/>
      <c r="L81" s="74"/>
      <c r="M81" s="74"/>
      <c r="N81" s="74"/>
      <c r="O81" s="74"/>
    </row>
    <row r="82" spans="1:15" s="3" customFormat="1" ht="12" customHeight="1">
      <c r="A82" s="53"/>
      <c r="B82" s="54"/>
      <c r="C82" s="73" t="s">
        <v>124</v>
      </c>
      <c r="D82" s="16"/>
      <c r="E82" s="74"/>
      <c r="F82" s="14"/>
      <c r="G82" s="16"/>
      <c r="H82" s="16"/>
      <c r="I82" s="74"/>
      <c r="J82" s="5"/>
      <c r="K82" s="74"/>
      <c r="L82" s="74"/>
      <c r="M82" s="74"/>
      <c r="N82" s="74"/>
      <c r="O82" s="74"/>
    </row>
    <row r="83" spans="1:15" s="3" customFormat="1" ht="12" customHeight="1">
      <c r="A83" s="53"/>
      <c r="B83" s="54"/>
      <c r="C83" s="73" t="s">
        <v>125</v>
      </c>
      <c r="D83" s="16"/>
      <c r="E83" s="74"/>
      <c r="F83" s="14"/>
      <c r="G83" s="16"/>
      <c r="H83" s="16"/>
      <c r="I83" s="74"/>
      <c r="J83" s="5"/>
      <c r="K83" s="74"/>
      <c r="L83" s="74"/>
      <c r="M83" s="74"/>
      <c r="N83" s="74"/>
      <c r="O83" s="74"/>
    </row>
    <row r="84" spans="1:15" s="3" customFormat="1" ht="12" customHeight="1">
      <c r="A84" s="53"/>
      <c r="B84" s="14"/>
      <c r="C84" s="73" t="s">
        <v>126</v>
      </c>
      <c r="D84" s="16"/>
      <c r="E84" s="74"/>
      <c r="F84" s="14"/>
      <c r="G84" s="16"/>
      <c r="H84" s="16"/>
      <c r="I84" s="74"/>
      <c r="J84" s="5"/>
      <c r="K84" s="74"/>
      <c r="L84" s="74"/>
      <c r="M84" s="74"/>
      <c r="N84" s="74"/>
      <c r="O84" s="74"/>
    </row>
    <row r="85" spans="1:15" s="1" customFormat="1" ht="12" customHeight="1">
      <c r="A85" s="9"/>
      <c r="B85" s="32" t="s">
        <v>7</v>
      </c>
      <c r="C85" s="30" t="s">
        <v>127</v>
      </c>
      <c r="D85" s="12"/>
      <c r="E85" s="9"/>
      <c r="F85" s="13"/>
      <c r="G85" s="45"/>
      <c r="H85" s="16"/>
      <c r="I85" s="9"/>
      <c r="J85" s="5"/>
      <c r="K85" s="9"/>
      <c r="L85" s="9"/>
      <c r="M85" s="9"/>
      <c r="N85" s="9"/>
      <c r="O85" s="9"/>
    </row>
    <row r="86" spans="1:15" s="1" customFormat="1" ht="12" customHeight="1">
      <c r="A86" s="9"/>
      <c r="B86" s="32" t="s">
        <v>8</v>
      </c>
      <c r="C86" s="30" t="s">
        <v>128</v>
      </c>
      <c r="D86" s="12"/>
      <c r="E86" s="9"/>
      <c r="F86" s="13"/>
      <c r="G86" s="45"/>
      <c r="H86" s="16"/>
      <c r="I86" s="9"/>
      <c r="J86" s="5"/>
      <c r="K86" s="9"/>
      <c r="L86" s="9"/>
      <c r="M86" s="9"/>
      <c r="N86" s="9"/>
      <c r="O86" s="9"/>
    </row>
    <row r="87" spans="1:15" s="1" customFormat="1" ht="12" customHeight="1">
      <c r="A87" s="9"/>
      <c r="B87" s="32" t="s">
        <v>5</v>
      </c>
      <c r="C87" s="37" t="s">
        <v>129</v>
      </c>
      <c r="D87" s="12"/>
      <c r="E87" s="9"/>
      <c r="F87" s="13"/>
      <c r="G87" s="45"/>
      <c r="H87" s="16"/>
      <c r="I87" s="9"/>
      <c r="J87" s="5"/>
      <c r="K87" s="9"/>
      <c r="L87" s="9"/>
      <c r="M87" s="9"/>
      <c r="N87" s="9"/>
      <c r="O87" s="9"/>
    </row>
    <row r="88" spans="1:15" s="1" customFormat="1" ht="12" customHeight="1">
      <c r="A88" s="9"/>
      <c r="B88" s="32" t="s">
        <v>6</v>
      </c>
      <c r="C88" s="30">
        <v>96778268</v>
      </c>
      <c r="D88" s="12"/>
      <c r="E88" s="9"/>
      <c r="F88" s="13"/>
      <c r="G88" s="45"/>
      <c r="H88" s="16"/>
      <c r="I88" s="9"/>
      <c r="J88" s="5"/>
      <c r="K88" s="9"/>
      <c r="L88" s="9"/>
      <c r="M88" s="9"/>
      <c r="N88" s="9"/>
      <c r="O88" s="9"/>
    </row>
    <row r="89" spans="1:15" s="3" customFormat="1" ht="12" customHeight="1">
      <c r="A89" s="53">
        <v>1</v>
      </c>
      <c r="B89" s="54">
        <v>322</v>
      </c>
      <c r="C89" s="73" t="s">
        <v>122</v>
      </c>
      <c r="D89" s="16">
        <v>100</v>
      </c>
      <c r="E89" s="16">
        <f>D89*0.85</f>
        <v>85</v>
      </c>
      <c r="F89" s="14">
        <v>1</v>
      </c>
      <c r="G89" s="16">
        <v>100</v>
      </c>
      <c r="H89" s="16">
        <v>100</v>
      </c>
      <c r="I89" s="5">
        <f>F89*E89</f>
        <v>85</v>
      </c>
      <c r="J89" s="5">
        <v>85</v>
      </c>
      <c r="K89" s="80">
        <f>J89*445.77/2527.35</f>
        <v>14.992165707163629</v>
      </c>
      <c r="L89" s="80">
        <f>SUM(J89:K89)</f>
        <v>99.99216570716362</v>
      </c>
      <c r="M89" s="80">
        <f>L89*4078.96/2973.12</f>
        <v>137.1838486952737</v>
      </c>
      <c r="N89" s="80">
        <f>M89*166.16/4144.7</f>
        <v>5.499666634305663</v>
      </c>
      <c r="O89" s="83">
        <f>SUM(M89:N89)</f>
        <v>142.68351532957936</v>
      </c>
    </row>
    <row r="90" spans="1:15" s="3" customFormat="1" ht="12" customHeight="1">
      <c r="A90" s="53"/>
      <c r="B90" s="54"/>
      <c r="C90" s="73" t="s">
        <v>133</v>
      </c>
      <c r="D90" s="16"/>
      <c r="E90" s="74"/>
      <c r="F90" s="14"/>
      <c r="G90" s="16"/>
      <c r="H90" s="16"/>
      <c r="I90" s="74"/>
      <c r="J90" s="5"/>
      <c r="K90" s="74"/>
      <c r="L90" s="74"/>
      <c r="M90" s="74"/>
      <c r="N90" s="74"/>
      <c r="O90" s="74"/>
    </row>
    <row r="91" spans="1:15" s="3" customFormat="1" ht="12" customHeight="1">
      <c r="A91" s="53"/>
      <c r="B91" s="54"/>
      <c r="C91" s="73" t="s">
        <v>134</v>
      </c>
      <c r="D91" s="16"/>
      <c r="E91" s="74"/>
      <c r="F91" s="14"/>
      <c r="G91" s="16"/>
      <c r="H91" s="16"/>
      <c r="I91" s="74"/>
      <c r="J91" s="5"/>
      <c r="K91" s="74"/>
      <c r="L91" s="74"/>
      <c r="M91" s="74"/>
      <c r="N91" s="74"/>
      <c r="O91" s="74"/>
    </row>
    <row r="92" spans="1:15" s="3" customFormat="1" ht="12" customHeight="1">
      <c r="A92" s="53"/>
      <c r="B92" s="54"/>
      <c r="C92" s="73" t="s">
        <v>135</v>
      </c>
      <c r="D92" s="16"/>
      <c r="E92" s="74"/>
      <c r="F92" s="14"/>
      <c r="G92" s="16"/>
      <c r="H92" s="16"/>
      <c r="I92" s="74"/>
      <c r="J92" s="5"/>
      <c r="K92" s="74"/>
      <c r="L92" s="74"/>
      <c r="M92" s="74"/>
      <c r="N92" s="74"/>
      <c r="O92" s="74"/>
    </row>
    <row r="93" spans="1:15" s="3" customFormat="1" ht="12" customHeight="1">
      <c r="A93" s="53"/>
      <c r="B93" s="14"/>
      <c r="C93" s="73" t="s">
        <v>136</v>
      </c>
      <c r="D93" s="16"/>
      <c r="E93" s="74"/>
      <c r="F93" s="14"/>
      <c r="G93" s="16"/>
      <c r="H93" s="16"/>
      <c r="I93" s="74"/>
      <c r="J93" s="5"/>
      <c r="K93" s="74"/>
      <c r="L93" s="74"/>
      <c r="M93" s="74"/>
      <c r="N93" s="74"/>
      <c r="O93" s="74"/>
    </row>
    <row r="94" spans="1:15" s="3" customFormat="1" ht="12" customHeight="1">
      <c r="A94" s="75"/>
      <c r="B94" s="76"/>
      <c r="C94" s="77" t="s">
        <v>137</v>
      </c>
      <c r="D94" s="16"/>
      <c r="E94" s="74"/>
      <c r="F94" s="14"/>
      <c r="G94" s="16"/>
      <c r="H94" s="16"/>
      <c r="I94" s="74"/>
      <c r="J94" s="5"/>
      <c r="K94" s="74"/>
      <c r="L94" s="74"/>
      <c r="M94" s="74"/>
      <c r="N94" s="74"/>
      <c r="O94" s="74"/>
    </row>
    <row r="95" spans="1:15" s="1" customFormat="1" ht="12" customHeight="1">
      <c r="A95" s="9"/>
      <c r="B95" s="32" t="s">
        <v>7</v>
      </c>
      <c r="C95" s="30" t="s">
        <v>127</v>
      </c>
      <c r="D95" s="12"/>
      <c r="E95" s="9"/>
      <c r="F95" s="13"/>
      <c r="G95" s="45"/>
      <c r="H95" s="16"/>
      <c r="I95" s="9"/>
      <c r="J95" s="5"/>
      <c r="K95" s="9"/>
      <c r="L95" s="9"/>
      <c r="M95" s="9"/>
      <c r="N95" s="9"/>
      <c r="O95" s="9"/>
    </row>
    <row r="96" spans="1:15" s="1" customFormat="1" ht="12" customHeight="1">
      <c r="A96" s="9"/>
      <c r="B96" s="32" t="s">
        <v>8</v>
      </c>
      <c r="C96" s="30" t="s">
        <v>128</v>
      </c>
      <c r="D96" s="12"/>
      <c r="E96" s="9"/>
      <c r="F96" s="13"/>
      <c r="G96" s="45"/>
      <c r="H96" s="16"/>
      <c r="I96" s="9"/>
      <c r="J96" s="5"/>
      <c r="K96" s="9"/>
      <c r="L96" s="9"/>
      <c r="M96" s="9"/>
      <c r="N96" s="9"/>
      <c r="O96" s="9"/>
    </row>
    <row r="97" spans="1:15" s="1" customFormat="1" ht="12" customHeight="1">
      <c r="A97" s="9"/>
      <c r="B97" s="32" t="s">
        <v>5</v>
      </c>
      <c r="C97" s="37" t="s">
        <v>129</v>
      </c>
      <c r="D97" s="12"/>
      <c r="E97" s="9"/>
      <c r="F97" s="13"/>
      <c r="G97" s="45"/>
      <c r="H97" s="16"/>
      <c r="I97" s="9"/>
      <c r="J97" s="5"/>
      <c r="K97" s="9"/>
      <c r="L97" s="9"/>
      <c r="M97" s="9"/>
      <c r="N97" s="9"/>
      <c r="O97" s="9"/>
    </row>
    <row r="98" spans="1:15" s="1" customFormat="1" ht="12" customHeight="1">
      <c r="A98" s="9"/>
      <c r="B98" s="32" t="s">
        <v>6</v>
      </c>
      <c r="C98" s="30">
        <v>96778268</v>
      </c>
      <c r="D98" s="12"/>
      <c r="E98" s="9"/>
      <c r="F98" s="13"/>
      <c r="G98" s="45"/>
      <c r="H98" s="16"/>
      <c r="I98" s="9"/>
      <c r="J98" s="5"/>
      <c r="K98" s="9"/>
      <c r="L98" s="9"/>
      <c r="M98" s="9"/>
      <c r="N98" s="9"/>
      <c r="O98" s="9"/>
    </row>
    <row r="99" spans="1:15" s="3" customFormat="1" ht="12" customHeight="1">
      <c r="A99" s="53">
        <v>1</v>
      </c>
      <c r="B99" s="54" t="s">
        <v>113</v>
      </c>
      <c r="C99" s="73" t="s">
        <v>114</v>
      </c>
      <c r="D99" s="16">
        <v>5</v>
      </c>
      <c r="E99" s="16">
        <f>D99*0.85</f>
        <v>4.25</v>
      </c>
      <c r="F99" s="14">
        <v>11</v>
      </c>
      <c r="G99" s="16">
        <f>D99*F99</f>
        <v>55</v>
      </c>
      <c r="H99" s="16"/>
      <c r="I99" s="5">
        <f>F99*E99</f>
        <v>46.75</v>
      </c>
      <c r="J99" s="5"/>
      <c r="K99" s="74"/>
      <c r="L99" s="74"/>
      <c r="M99" s="74"/>
      <c r="N99" s="74"/>
      <c r="O99" s="74"/>
    </row>
    <row r="100" spans="1:15" s="3" customFormat="1" ht="12" customHeight="1">
      <c r="A100" s="53">
        <v>2</v>
      </c>
      <c r="B100" s="54" t="s">
        <v>115</v>
      </c>
      <c r="C100" s="73" t="s">
        <v>116</v>
      </c>
      <c r="D100" s="16">
        <v>5</v>
      </c>
      <c r="E100" s="16">
        <f>D100*0.85</f>
        <v>4.25</v>
      </c>
      <c r="F100" s="14">
        <v>11</v>
      </c>
      <c r="G100" s="16">
        <f>D100*F100</f>
        <v>55</v>
      </c>
      <c r="H100" s="16"/>
      <c r="I100" s="5">
        <f>F100*E100</f>
        <v>46.75</v>
      </c>
      <c r="J100" s="5"/>
      <c r="K100" s="74"/>
      <c r="L100" s="74"/>
      <c r="M100" s="74"/>
      <c r="N100" s="74"/>
      <c r="O100" s="74"/>
    </row>
    <row r="101" spans="1:15" s="3" customFormat="1" ht="12" customHeight="1">
      <c r="A101" s="53">
        <v>3</v>
      </c>
      <c r="B101" s="54" t="s">
        <v>117</v>
      </c>
      <c r="C101" s="73" t="s">
        <v>118</v>
      </c>
      <c r="D101" s="16">
        <v>5</v>
      </c>
      <c r="E101" s="16">
        <f>D101*0.85</f>
        <v>4.25</v>
      </c>
      <c r="F101" s="14">
        <v>11</v>
      </c>
      <c r="G101" s="16">
        <f>D101*F101</f>
        <v>55</v>
      </c>
      <c r="H101" s="16"/>
      <c r="I101" s="5">
        <f>F101*E101</f>
        <v>46.75</v>
      </c>
      <c r="J101" s="5"/>
      <c r="K101" s="74"/>
      <c r="L101" s="74"/>
      <c r="M101" s="74"/>
      <c r="N101" s="74"/>
      <c r="O101" s="74"/>
    </row>
    <row r="102" spans="1:15" s="3" customFormat="1" ht="12" customHeight="1">
      <c r="A102" s="53">
        <v>4</v>
      </c>
      <c r="B102" s="54" t="s">
        <v>66</v>
      </c>
      <c r="C102" s="73" t="s">
        <v>67</v>
      </c>
      <c r="D102" s="16">
        <v>5</v>
      </c>
      <c r="E102" s="16">
        <f>D102*0.85</f>
        <v>4.25</v>
      </c>
      <c r="F102" s="14">
        <v>7</v>
      </c>
      <c r="G102" s="16">
        <f>D102*F102</f>
        <v>35</v>
      </c>
      <c r="H102" s="16">
        <f>SUM(G99:G102)</f>
        <v>200</v>
      </c>
      <c r="I102" s="5">
        <f>F102*E102</f>
        <v>29.75</v>
      </c>
      <c r="J102" s="5">
        <f>SUM(I99:I102)</f>
        <v>170</v>
      </c>
      <c r="K102" s="80">
        <f>J102*445.77/2527.35</f>
        <v>29.984331414327258</v>
      </c>
      <c r="L102" s="80">
        <f>SUM(J102:K102)</f>
        <v>199.98433141432724</v>
      </c>
      <c r="M102" s="80">
        <f>L102*4078.96/2973.12</f>
        <v>274.3676973905474</v>
      </c>
      <c r="N102" s="80">
        <f>M102*166.16/4144.7</f>
        <v>10.999333268611325</v>
      </c>
      <c r="O102" s="83">
        <f>SUM(M102:N102)</f>
        <v>285.36703065915873</v>
      </c>
    </row>
    <row r="103" spans="1:15" s="1" customFormat="1" ht="12" customHeight="1">
      <c r="A103" s="9"/>
      <c r="B103" s="32" t="s">
        <v>7</v>
      </c>
      <c r="C103" s="30" t="s">
        <v>130</v>
      </c>
      <c r="D103" s="12"/>
      <c r="F103" s="13"/>
      <c r="G103" s="45"/>
      <c r="H103" s="16"/>
      <c r="J103" s="5"/>
      <c r="K103" s="9"/>
      <c r="L103" s="9"/>
      <c r="M103" s="9"/>
      <c r="N103" s="9"/>
      <c r="O103" s="9"/>
    </row>
    <row r="104" spans="1:15" s="1" customFormat="1" ht="12" customHeight="1">
      <c r="A104" s="9"/>
      <c r="B104" s="32" t="s">
        <v>8</v>
      </c>
      <c r="C104" s="30" t="s">
        <v>131</v>
      </c>
      <c r="D104" s="12"/>
      <c r="F104" s="13"/>
      <c r="G104" s="45"/>
      <c r="H104" s="16"/>
      <c r="J104" s="5"/>
      <c r="K104" s="9"/>
      <c r="L104" s="9"/>
      <c r="M104" s="9"/>
      <c r="N104" s="9"/>
      <c r="O104" s="9"/>
    </row>
    <row r="105" spans="1:15" s="1" customFormat="1" ht="12" customHeight="1">
      <c r="A105" s="9"/>
      <c r="B105" s="32" t="s">
        <v>5</v>
      </c>
      <c r="C105" s="37" t="s">
        <v>132</v>
      </c>
      <c r="D105" s="12"/>
      <c r="F105" s="13"/>
      <c r="G105" s="45"/>
      <c r="H105" s="16"/>
      <c r="J105" s="5"/>
      <c r="K105" s="9"/>
      <c r="L105" s="9"/>
      <c r="M105" s="9"/>
      <c r="N105" s="9"/>
      <c r="O105" s="9"/>
    </row>
    <row r="106" spans="1:15" s="1" customFormat="1" ht="12" customHeight="1">
      <c r="A106" s="9"/>
      <c r="B106" s="32" t="s">
        <v>6</v>
      </c>
      <c r="C106" s="30">
        <v>98484615</v>
      </c>
      <c r="D106" s="12"/>
      <c r="F106" s="13"/>
      <c r="G106" s="45"/>
      <c r="H106" s="16"/>
      <c r="J106" s="5"/>
      <c r="K106" s="9"/>
      <c r="L106" s="9"/>
      <c r="M106" s="9"/>
      <c r="N106" s="9"/>
      <c r="O106" s="9"/>
    </row>
    <row r="107" spans="1:15" s="3" customFormat="1" ht="12" customHeight="1">
      <c r="A107" s="53">
        <v>1</v>
      </c>
      <c r="B107" s="14" t="s">
        <v>21</v>
      </c>
      <c r="C107" s="15" t="s">
        <v>22</v>
      </c>
      <c r="D107" s="16">
        <v>60</v>
      </c>
      <c r="E107" s="16">
        <f>D107*0.85</f>
        <v>51</v>
      </c>
      <c r="F107" s="14">
        <v>2</v>
      </c>
      <c r="G107" s="16">
        <f>D107*F107</f>
        <v>120</v>
      </c>
      <c r="H107" s="16">
        <v>120</v>
      </c>
      <c r="I107" s="5">
        <f>F107*E107</f>
        <v>102</v>
      </c>
      <c r="J107" s="5">
        <v>102</v>
      </c>
      <c r="K107" s="80">
        <f>J107*445.77/2527.35</f>
        <v>17.990598848596356</v>
      </c>
      <c r="L107" s="80">
        <f>SUM(J107:K107)</f>
        <v>119.99059884859636</v>
      </c>
      <c r="M107" s="80">
        <f>L107*4078.96/2973.12</f>
        <v>164.62061843432846</v>
      </c>
      <c r="N107" s="80">
        <f>M107*166.16/4144.7</f>
        <v>6.5995999611667955</v>
      </c>
      <c r="O107" s="83">
        <f>SUM(M107:N107)</f>
        <v>171.22021839549527</v>
      </c>
    </row>
    <row r="108" spans="1:15" s="3" customFormat="1" ht="12" customHeight="1">
      <c r="A108" s="14"/>
      <c r="B108" s="7"/>
      <c r="C108" s="11" t="s">
        <v>9</v>
      </c>
      <c r="D108" s="5"/>
      <c r="E108" s="16"/>
      <c r="F108" s="7"/>
      <c r="G108" s="5"/>
      <c r="H108" s="16"/>
      <c r="I108" s="5"/>
      <c r="J108" s="5"/>
      <c r="K108" s="74"/>
      <c r="L108" s="74"/>
      <c r="M108" s="74"/>
      <c r="N108" s="74"/>
      <c r="O108" s="74"/>
    </row>
    <row r="109" spans="1:15" s="3" customFormat="1" ht="12" customHeight="1">
      <c r="A109" s="14">
        <v>1</v>
      </c>
      <c r="B109" s="7" t="s">
        <v>21</v>
      </c>
      <c r="C109" s="15" t="s">
        <v>22</v>
      </c>
      <c r="D109" s="5">
        <v>60</v>
      </c>
      <c r="E109" s="16">
        <f>D109*0.85</f>
        <v>51</v>
      </c>
      <c r="F109" s="7">
        <v>4</v>
      </c>
      <c r="G109" s="16">
        <f aca="true" t="shared" si="3" ref="G109:G133">D109*F109</f>
        <v>240</v>
      </c>
      <c r="H109" s="16"/>
      <c r="I109" s="5">
        <f aca="true" t="shared" si="4" ref="I109:I134">F109*E109</f>
        <v>204</v>
      </c>
      <c r="J109" s="5"/>
      <c r="K109" s="74"/>
      <c r="L109" s="74"/>
      <c r="M109" s="74"/>
      <c r="N109" s="74"/>
      <c r="O109" s="74"/>
    </row>
    <row r="110" spans="1:15" ht="12.75">
      <c r="A110" s="14">
        <v>2</v>
      </c>
      <c r="B110" s="14">
        <v>5753</v>
      </c>
      <c r="C110" s="15" t="s">
        <v>12</v>
      </c>
      <c r="D110" s="16">
        <v>5.25</v>
      </c>
      <c r="E110" s="16">
        <f aca="true" t="shared" si="5" ref="E110:E134">D110*0.85</f>
        <v>4.4624999999999995</v>
      </c>
      <c r="F110" s="14">
        <v>12</v>
      </c>
      <c r="G110" s="16">
        <f t="shared" si="3"/>
        <v>63</v>
      </c>
      <c r="H110" s="16"/>
      <c r="I110" s="5">
        <f t="shared" si="4"/>
        <v>53.55</v>
      </c>
      <c r="J110" s="5"/>
      <c r="K110" s="36"/>
      <c r="L110" s="36"/>
      <c r="M110" s="36"/>
      <c r="N110" s="36"/>
      <c r="O110" s="36"/>
    </row>
    <row r="111" spans="1:15" ht="12.75">
      <c r="A111" s="14">
        <v>3</v>
      </c>
      <c r="B111" s="14">
        <v>5757</v>
      </c>
      <c r="C111" s="15" t="s">
        <v>13</v>
      </c>
      <c r="D111" s="16">
        <v>6.25</v>
      </c>
      <c r="E111" s="16">
        <f t="shared" si="5"/>
        <v>5.3125</v>
      </c>
      <c r="F111" s="14">
        <v>12</v>
      </c>
      <c r="G111" s="16">
        <f t="shared" si="3"/>
        <v>75</v>
      </c>
      <c r="H111" s="16"/>
      <c r="I111" s="5">
        <f t="shared" si="4"/>
        <v>63.75</v>
      </c>
      <c r="J111" s="5"/>
      <c r="K111" s="36"/>
      <c r="L111" s="36"/>
      <c r="M111" s="36"/>
      <c r="N111" s="36"/>
      <c r="O111" s="36"/>
    </row>
    <row r="112" spans="1:15" ht="12.75">
      <c r="A112" s="14">
        <v>4</v>
      </c>
      <c r="B112" s="14">
        <v>5758</v>
      </c>
      <c r="C112" s="15" t="s">
        <v>24</v>
      </c>
      <c r="D112" s="16">
        <v>6.25</v>
      </c>
      <c r="E112" s="16">
        <f t="shared" si="5"/>
        <v>5.3125</v>
      </c>
      <c r="F112" s="14">
        <v>12</v>
      </c>
      <c r="G112" s="16">
        <f t="shared" si="3"/>
        <v>75</v>
      </c>
      <c r="H112" s="16"/>
      <c r="I112" s="5">
        <f t="shared" si="4"/>
        <v>63.75</v>
      </c>
      <c r="J112" s="5"/>
      <c r="K112" s="36"/>
      <c r="L112" s="36"/>
      <c r="M112" s="36"/>
      <c r="N112" s="36"/>
      <c r="O112" s="36"/>
    </row>
    <row r="113" spans="1:15" s="58" customFormat="1" ht="12" customHeight="1">
      <c r="A113" s="14">
        <v>5</v>
      </c>
      <c r="B113" s="54">
        <v>5813</v>
      </c>
      <c r="C113" s="55" t="s">
        <v>51</v>
      </c>
      <c r="D113" s="56">
        <v>8</v>
      </c>
      <c r="E113" s="16">
        <f t="shared" si="5"/>
        <v>6.8</v>
      </c>
      <c r="F113" s="57">
        <v>1</v>
      </c>
      <c r="G113" s="16">
        <f t="shared" si="3"/>
        <v>8</v>
      </c>
      <c r="H113" s="16"/>
      <c r="I113" s="5">
        <f t="shared" si="4"/>
        <v>6.8</v>
      </c>
      <c r="J113" s="5"/>
      <c r="K113" s="36"/>
      <c r="L113" s="36"/>
      <c r="M113" s="36"/>
      <c r="N113" s="36"/>
      <c r="O113" s="36"/>
    </row>
    <row r="114" spans="1:15" s="58" customFormat="1" ht="12" customHeight="1">
      <c r="A114" s="14">
        <v>6</v>
      </c>
      <c r="B114" s="54">
        <v>5815</v>
      </c>
      <c r="C114" s="55" t="s">
        <v>52</v>
      </c>
      <c r="D114" s="56">
        <v>8</v>
      </c>
      <c r="E114" s="16">
        <f t="shared" si="5"/>
        <v>6.8</v>
      </c>
      <c r="F114" s="57">
        <v>1</v>
      </c>
      <c r="G114" s="16">
        <f t="shared" si="3"/>
        <v>8</v>
      </c>
      <c r="H114" s="16"/>
      <c r="I114" s="5">
        <f t="shared" si="4"/>
        <v>6.8</v>
      </c>
      <c r="J114" s="5"/>
      <c r="K114" s="36"/>
      <c r="L114" s="36"/>
      <c r="M114" s="36"/>
      <c r="N114" s="36"/>
      <c r="O114" s="36"/>
    </row>
    <row r="115" spans="1:15" s="3" customFormat="1" ht="12" customHeight="1">
      <c r="A115" s="14">
        <v>7</v>
      </c>
      <c r="B115" s="14" t="s">
        <v>76</v>
      </c>
      <c r="C115" s="15" t="s">
        <v>77</v>
      </c>
      <c r="D115" s="16">
        <v>10</v>
      </c>
      <c r="E115" s="16">
        <f t="shared" si="5"/>
        <v>8.5</v>
      </c>
      <c r="F115" s="14">
        <v>5</v>
      </c>
      <c r="G115" s="16">
        <f t="shared" si="3"/>
        <v>50</v>
      </c>
      <c r="H115" s="16"/>
      <c r="I115" s="5">
        <f t="shared" si="4"/>
        <v>42.5</v>
      </c>
      <c r="J115" s="5"/>
      <c r="K115" s="36"/>
      <c r="L115" s="36"/>
      <c r="M115" s="36"/>
      <c r="N115" s="36"/>
      <c r="O115" s="36"/>
    </row>
    <row r="116" spans="1:15" s="1" customFormat="1" ht="12" customHeight="1">
      <c r="A116" s="14">
        <v>8</v>
      </c>
      <c r="B116" s="69" t="s">
        <v>100</v>
      </c>
      <c r="C116" s="70" t="s">
        <v>101</v>
      </c>
      <c r="D116" s="51">
        <v>9.5</v>
      </c>
      <c r="E116" s="16">
        <f t="shared" si="5"/>
        <v>8.075</v>
      </c>
      <c r="F116" s="14">
        <v>3</v>
      </c>
      <c r="G116" s="16">
        <f t="shared" si="3"/>
        <v>28.5</v>
      </c>
      <c r="H116" s="16"/>
      <c r="I116" s="5">
        <f t="shared" si="4"/>
        <v>24.224999999999998</v>
      </c>
      <c r="J116" s="5"/>
      <c r="K116" s="36"/>
      <c r="L116" s="36"/>
      <c r="M116" s="36"/>
      <c r="N116" s="36"/>
      <c r="O116" s="36"/>
    </row>
    <row r="117" spans="1:15" s="52" customFormat="1" ht="12" customHeight="1">
      <c r="A117" s="14">
        <v>9</v>
      </c>
      <c r="B117" s="49" t="s">
        <v>102</v>
      </c>
      <c r="C117" s="50" t="s">
        <v>103</v>
      </c>
      <c r="D117" s="51">
        <v>9.5</v>
      </c>
      <c r="E117" s="16">
        <f t="shared" si="5"/>
        <v>8.075</v>
      </c>
      <c r="F117" s="14">
        <v>3</v>
      </c>
      <c r="G117" s="16">
        <f t="shared" si="3"/>
        <v>28.5</v>
      </c>
      <c r="H117" s="16"/>
      <c r="I117" s="5">
        <f t="shared" si="4"/>
        <v>24.224999999999998</v>
      </c>
      <c r="J117" s="5"/>
      <c r="K117" s="36"/>
      <c r="L117" s="36"/>
      <c r="M117" s="36"/>
      <c r="N117" s="36"/>
      <c r="O117" s="36"/>
    </row>
    <row r="118" spans="1:15" s="52" customFormat="1" ht="12" customHeight="1">
      <c r="A118" s="14">
        <v>10</v>
      </c>
      <c r="B118" s="49" t="s">
        <v>104</v>
      </c>
      <c r="C118" s="50" t="s">
        <v>105</v>
      </c>
      <c r="D118" s="51">
        <v>9.5</v>
      </c>
      <c r="E118" s="16">
        <f t="shared" si="5"/>
        <v>8.075</v>
      </c>
      <c r="F118" s="14">
        <v>3</v>
      </c>
      <c r="G118" s="16">
        <f t="shared" si="3"/>
        <v>28.5</v>
      </c>
      <c r="H118" s="16"/>
      <c r="I118" s="5">
        <f t="shared" si="4"/>
        <v>24.224999999999998</v>
      </c>
      <c r="J118" s="5"/>
      <c r="K118" s="36"/>
      <c r="L118" s="36"/>
      <c r="M118" s="36"/>
      <c r="N118" s="36"/>
      <c r="O118" s="36"/>
    </row>
    <row r="119" spans="1:15" s="3" customFormat="1" ht="12" customHeight="1">
      <c r="A119" s="14">
        <v>11</v>
      </c>
      <c r="B119" s="14">
        <v>375</v>
      </c>
      <c r="C119" s="15" t="s">
        <v>112</v>
      </c>
      <c r="D119" s="16">
        <v>12</v>
      </c>
      <c r="E119" s="16">
        <f t="shared" si="5"/>
        <v>10.2</v>
      </c>
      <c r="F119" s="14">
        <v>2</v>
      </c>
      <c r="G119" s="16">
        <f>D119*F119</f>
        <v>24</v>
      </c>
      <c r="H119" s="16"/>
      <c r="I119" s="5">
        <f t="shared" si="4"/>
        <v>20.4</v>
      </c>
      <c r="J119" s="5"/>
      <c r="K119" s="36"/>
      <c r="L119" s="36"/>
      <c r="M119" s="36"/>
      <c r="N119" s="36"/>
      <c r="O119" s="36"/>
    </row>
    <row r="120" spans="1:15" s="52" customFormat="1" ht="12" customHeight="1">
      <c r="A120" s="14">
        <v>12</v>
      </c>
      <c r="B120" s="49" t="s">
        <v>106</v>
      </c>
      <c r="C120" s="50" t="s">
        <v>107</v>
      </c>
      <c r="D120" s="51">
        <v>0.6</v>
      </c>
      <c r="E120" s="16">
        <f t="shared" si="5"/>
        <v>0.51</v>
      </c>
      <c r="F120" s="14">
        <v>10</v>
      </c>
      <c r="G120" s="16">
        <f>D120*F120</f>
        <v>6</v>
      </c>
      <c r="H120" s="16"/>
      <c r="I120" s="5">
        <f t="shared" si="4"/>
        <v>5.1</v>
      </c>
      <c r="J120" s="5"/>
      <c r="K120" s="36"/>
      <c r="L120" s="36"/>
      <c r="M120" s="36"/>
      <c r="N120" s="36"/>
      <c r="O120" s="36"/>
    </row>
    <row r="121" spans="1:15" s="52" customFormat="1" ht="12" customHeight="1">
      <c r="A121" s="14">
        <v>13</v>
      </c>
      <c r="B121" s="49" t="s">
        <v>108</v>
      </c>
      <c r="C121" s="50" t="s">
        <v>109</v>
      </c>
      <c r="D121" s="51">
        <v>0.6</v>
      </c>
      <c r="E121" s="16">
        <f t="shared" si="5"/>
        <v>0.51</v>
      </c>
      <c r="F121" s="14">
        <v>10</v>
      </c>
      <c r="G121" s="16">
        <f t="shared" si="3"/>
        <v>6</v>
      </c>
      <c r="H121" s="16"/>
      <c r="I121" s="5">
        <f t="shared" si="4"/>
        <v>5.1</v>
      </c>
      <c r="J121" s="5"/>
      <c r="K121" s="36"/>
      <c r="L121" s="36"/>
      <c r="M121" s="36"/>
      <c r="N121" s="36"/>
      <c r="O121" s="36"/>
    </row>
    <row r="122" spans="1:15" s="52" customFormat="1" ht="12" customHeight="1">
      <c r="A122" s="14">
        <v>14</v>
      </c>
      <c r="B122" s="49" t="s">
        <v>110</v>
      </c>
      <c r="C122" s="50" t="s">
        <v>111</v>
      </c>
      <c r="D122" s="51">
        <v>0.6</v>
      </c>
      <c r="E122" s="16">
        <f t="shared" si="5"/>
        <v>0.51</v>
      </c>
      <c r="F122" s="14">
        <v>10</v>
      </c>
      <c r="G122" s="16">
        <f t="shared" si="3"/>
        <v>6</v>
      </c>
      <c r="H122" s="16"/>
      <c r="I122" s="5">
        <f t="shared" si="4"/>
        <v>5.1</v>
      </c>
      <c r="J122" s="5"/>
      <c r="K122" s="36"/>
      <c r="L122" s="36"/>
      <c r="M122" s="36"/>
      <c r="N122" s="36"/>
      <c r="O122" s="36"/>
    </row>
    <row r="123" spans="1:15" s="52" customFormat="1" ht="12" customHeight="1">
      <c r="A123" s="14">
        <v>15</v>
      </c>
      <c r="B123" s="49" t="s">
        <v>113</v>
      </c>
      <c r="C123" s="50" t="s">
        <v>114</v>
      </c>
      <c r="D123" s="51">
        <v>5</v>
      </c>
      <c r="E123" s="16">
        <f t="shared" si="5"/>
        <v>4.25</v>
      </c>
      <c r="F123" s="14">
        <v>19</v>
      </c>
      <c r="G123" s="16">
        <f>D123*F123</f>
        <v>95</v>
      </c>
      <c r="H123" s="16"/>
      <c r="I123" s="5">
        <f t="shared" si="4"/>
        <v>80.75</v>
      </c>
      <c r="J123" s="5"/>
      <c r="K123" s="36"/>
      <c r="L123" s="36"/>
      <c r="M123" s="36"/>
      <c r="N123" s="36"/>
      <c r="O123" s="36"/>
    </row>
    <row r="124" spans="1:15" s="52" customFormat="1" ht="12" customHeight="1">
      <c r="A124" s="14">
        <v>16</v>
      </c>
      <c r="B124" s="49" t="s">
        <v>115</v>
      </c>
      <c r="C124" s="50" t="s">
        <v>116</v>
      </c>
      <c r="D124" s="51">
        <v>5</v>
      </c>
      <c r="E124" s="16">
        <f t="shared" si="5"/>
        <v>4.25</v>
      </c>
      <c r="F124" s="14">
        <v>9</v>
      </c>
      <c r="G124" s="16">
        <f>D124*F124</f>
        <v>45</v>
      </c>
      <c r="H124" s="16"/>
      <c r="I124" s="5">
        <f t="shared" si="4"/>
        <v>38.25</v>
      </c>
      <c r="J124" s="5"/>
      <c r="K124" s="36"/>
      <c r="L124" s="36"/>
      <c r="M124" s="36"/>
      <c r="N124" s="36"/>
      <c r="O124" s="36"/>
    </row>
    <row r="125" spans="1:15" s="52" customFormat="1" ht="12" customHeight="1">
      <c r="A125" s="14">
        <v>17</v>
      </c>
      <c r="B125" s="49" t="s">
        <v>117</v>
      </c>
      <c r="C125" s="50" t="s">
        <v>118</v>
      </c>
      <c r="D125" s="51">
        <v>5</v>
      </c>
      <c r="E125" s="16">
        <f t="shared" si="5"/>
        <v>4.25</v>
      </c>
      <c r="F125" s="14">
        <v>19</v>
      </c>
      <c r="G125" s="16">
        <f>D125*F125</f>
        <v>95</v>
      </c>
      <c r="H125" s="16"/>
      <c r="I125" s="5">
        <f t="shared" si="4"/>
        <v>80.75</v>
      </c>
      <c r="J125" s="5"/>
      <c r="K125" s="36"/>
      <c r="L125" s="36"/>
      <c r="M125" s="36"/>
      <c r="N125" s="36"/>
      <c r="O125" s="36"/>
    </row>
    <row r="126" spans="1:15" ht="12.75">
      <c r="A126" s="14">
        <v>18</v>
      </c>
      <c r="B126" s="7">
        <v>5997</v>
      </c>
      <c r="C126" s="2" t="s">
        <v>14</v>
      </c>
      <c r="D126" s="51">
        <v>7</v>
      </c>
      <c r="E126" s="16">
        <f t="shared" si="5"/>
        <v>5.95</v>
      </c>
      <c r="F126" s="7">
        <v>2</v>
      </c>
      <c r="G126" s="16">
        <f t="shared" si="3"/>
        <v>14</v>
      </c>
      <c r="H126" s="16"/>
      <c r="I126" s="5">
        <f t="shared" si="4"/>
        <v>11.9</v>
      </c>
      <c r="J126" s="5"/>
      <c r="K126" s="36"/>
      <c r="L126" s="36"/>
      <c r="M126" s="36"/>
      <c r="N126" s="36"/>
      <c r="O126" s="36"/>
    </row>
    <row r="127" spans="1:15" s="3" customFormat="1" ht="12" customHeight="1">
      <c r="A127" s="14">
        <v>19</v>
      </c>
      <c r="B127" s="14" t="s">
        <v>98</v>
      </c>
      <c r="C127" s="15" t="s">
        <v>99</v>
      </c>
      <c r="D127" s="16">
        <v>5</v>
      </c>
      <c r="E127" s="16">
        <f t="shared" si="5"/>
        <v>4.25</v>
      </c>
      <c r="F127" s="7">
        <v>10</v>
      </c>
      <c r="G127" s="16">
        <f t="shared" si="3"/>
        <v>50</v>
      </c>
      <c r="H127" s="16"/>
      <c r="I127" s="5">
        <f t="shared" si="4"/>
        <v>42.5</v>
      </c>
      <c r="J127" s="5"/>
      <c r="K127" s="36"/>
      <c r="L127" s="36"/>
      <c r="M127" s="36"/>
      <c r="N127" s="36"/>
      <c r="O127" s="36"/>
    </row>
    <row r="128" spans="1:15" s="3" customFormat="1" ht="12" customHeight="1">
      <c r="A128" s="14">
        <v>20</v>
      </c>
      <c r="B128" s="14" t="s">
        <v>66</v>
      </c>
      <c r="C128" s="15" t="s">
        <v>67</v>
      </c>
      <c r="D128" s="16">
        <v>5</v>
      </c>
      <c r="E128" s="16">
        <f t="shared" si="5"/>
        <v>4.25</v>
      </c>
      <c r="F128" s="14">
        <v>10</v>
      </c>
      <c r="G128" s="16">
        <f>D128*F128</f>
        <v>50</v>
      </c>
      <c r="H128" s="16"/>
      <c r="I128" s="5">
        <f t="shared" si="4"/>
        <v>42.5</v>
      </c>
      <c r="J128" s="5"/>
      <c r="K128" s="36"/>
      <c r="L128" s="36"/>
      <c r="M128" s="36"/>
      <c r="N128" s="36"/>
      <c r="O128" s="36"/>
    </row>
    <row r="129" spans="1:15" s="3" customFormat="1" ht="12" customHeight="1">
      <c r="A129" s="14">
        <v>21</v>
      </c>
      <c r="B129" s="14" t="s">
        <v>70</v>
      </c>
      <c r="C129" s="15" t="s">
        <v>71</v>
      </c>
      <c r="D129" s="16">
        <v>0.6</v>
      </c>
      <c r="E129" s="16">
        <f t="shared" si="5"/>
        <v>0.51</v>
      </c>
      <c r="F129" s="14">
        <v>20</v>
      </c>
      <c r="G129" s="16">
        <f t="shared" si="3"/>
        <v>12</v>
      </c>
      <c r="H129" s="16"/>
      <c r="I129" s="5">
        <f t="shared" si="4"/>
        <v>10.2</v>
      </c>
      <c r="J129" s="5"/>
      <c r="K129" s="74"/>
      <c r="L129" s="74"/>
      <c r="M129" s="74"/>
      <c r="N129" s="74"/>
      <c r="O129" s="74"/>
    </row>
    <row r="130" spans="1:15" s="3" customFormat="1" ht="12" customHeight="1">
      <c r="A130" s="14">
        <v>22</v>
      </c>
      <c r="B130" s="14" t="s">
        <v>87</v>
      </c>
      <c r="C130" s="15" t="s">
        <v>88</v>
      </c>
      <c r="D130" s="16">
        <v>0.6</v>
      </c>
      <c r="E130" s="16">
        <f t="shared" si="5"/>
        <v>0.51</v>
      </c>
      <c r="F130" s="14">
        <v>20</v>
      </c>
      <c r="G130" s="16">
        <f t="shared" si="3"/>
        <v>12</v>
      </c>
      <c r="H130" s="16"/>
      <c r="I130" s="5">
        <f t="shared" si="4"/>
        <v>10.2</v>
      </c>
      <c r="J130" s="5"/>
      <c r="K130" s="74"/>
      <c r="L130" s="74"/>
      <c r="M130" s="74"/>
      <c r="N130" s="74"/>
      <c r="O130" s="74"/>
    </row>
    <row r="131" spans="1:15" ht="12.75">
      <c r="A131" s="14">
        <v>23</v>
      </c>
      <c r="B131" s="7" t="s">
        <v>37</v>
      </c>
      <c r="C131" s="2" t="s">
        <v>38</v>
      </c>
      <c r="D131" s="5">
        <v>0.6</v>
      </c>
      <c r="E131" s="16">
        <f t="shared" si="5"/>
        <v>0.51</v>
      </c>
      <c r="F131" s="7">
        <v>10</v>
      </c>
      <c r="G131" s="16">
        <f t="shared" si="3"/>
        <v>6</v>
      </c>
      <c r="H131" s="16"/>
      <c r="I131" s="5">
        <f t="shared" si="4"/>
        <v>5.1</v>
      </c>
      <c r="J131" s="5"/>
      <c r="K131" s="36"/>
      <c r="L131" s="36"/>
      <c r="M131" s="36"/>
      <c r="N131" s="36"/>
      <c r="O131" s="36"/>
    </row>
    <row r="132" spans="1:15" s="1" customFormat="1" ht="12" customHeight="1">
      <c r="A132" s="14">
        <v>24</v>
      </c>
      <c r="B132" s="39" t="s">
        <v>11</v>
      </c>
      <c r="C132" s="36" t="s">
        <v>10</v>
      </c>
      <c r="D132" s="5">
        <v>5.5</v>
      </c>
      <c r="E132" s="16">
        <f t="shared" si="5"/>
        <v>4.675</v>
      </c>
      <c r="F132" s="62">
        <v>5</v>
      </c>
      <c r="G132" s="16">
        <f t="shared" si="3"/>
        <v>27.5</v>
      </c>
      <c r="H132" s="16"/>
      <c r="I132" s="5">
        <f t="shared" si="4"/>
        <v>23.375</v>
      </c>
      <c r="J132" s="5"/>
      <c r="K132" s="9"/>
      <c r="L132" s="9"/>
      <c r="M132" s="9"/>
      <c r="N132" s="9"/>
      <c r="O132" s="9"/>
    </row>
    <row r="133" spans="1:15" ht="12.75">
      <c r="A133" s="14">
        <v>25</v>
      </c>
      <c r="B133" s="7" t="s">
        <v>39</v>
      </c>
      <c r="C133" s="2" t="s">
        <v>40</v>
      </c>
      <c r="D133" s="5">
        <v>5</v>
      </c>
      <c r="E133" s="16">
        <f t="shared" si="5"/>
        <v>4.25</v>
      </c>
      <c r="F133" s="7">
        <v>1</v>
      </c>
      <c r="G133" s="16">
        <f t="shared" si="3"/>
        <v>5</v>
      </c>
      <c r="H133" s="16"/>
      <c r="I133" s="5">
        <f t="shared" si="4"/>
        <v>4.25</v>
      </c>
      <c r="J133" s="5"/>
      <c r="K133" s="36"/>
      <c r="L133" s="36"/>
      <c r="M133" s="36"/>
      <c r="N133" s="36"/>
      <c r="O133" s="36"/>
    </row>
    <row r="134" spans="1:15" s="3" customFormat="1" ht="15" customHeight="1">
      <c r="A134" s="14">
        <v>26</v>
      </c>
      <c r="B134" s="14">
        <v>1989</v>
      </c>
      <c r="C134" s="15" t="s">
        <v>62</v>
      </c>
      <c r="D134" s="16">
        <v>24</v>
      </c>
      <c r="E134" s="16">
        <f t="shared" si="5"/>
        <v>20.4</v>
      </c>
      <c r="F134" s="61">
        <v>1</v>
      </c>
      <c r="G134" s="60">
        <f>D134*F134</f>
        <v>24</v>
      </c>
      <c r="H134" s="16">
        <f>SUM(G109:G134)</f>
        <v>1082</v>
      </c>
      <c r="I134" s="5">
        <f t="shared" si="4"/>
        <v>20.4</v>
      </c>
      <c r="J134" s="5">
        <f>SUM(I109:I134)</f>
        <v>919.7000000000002</v>
      </c>
      <c r="K134" s="80">
        <f>J134*445.77/2527.35</f>
        <v>162.2152329515105</v>
      </c>
      <c r="L134" s="80">
        <f>SUM(J134:K134)</f>
        <v>1081.9152329515107</v>
      </c>
      <c r="M134" s="80">
        <f>L134*4078.96/2973.12</f>
        <v>1484.329242882862</v>
      </c>
      <c r="N134" s="80">
        <f>M134*166.16/4144.7</f>
        <v>59.50639298318728</v>
      </c>
      <c r="O134" s="83">
        <f>SUM(M134:N134)</f>
        <v>1543.8356358660492</v>
      </c>
    </row>
    <row r="135" spans="1:15" ht="12.75">
      <c r="A135" s="21"/>
      <c r="B135" s="21"/>
      <c r="C135" s="22"/>
      <c r="D135" s="23"/>
      <c r="E135" s="24"/>
      <c r="F135" s="21"/>
      <c r="G135" s="24">
        <f>SUM(G2:G134)</f>
        <v>2973.35</v>
      </c>
      <c r="H135" s="24">
        <f>SUM(H2:H134)</f>
        <v>2973.35</v>
      </c>
      <c r="I135" s="24">
        <f aca="true" t="shared" si="6" ref="I135:O135">SUM(I6:I134)</f>
        <v>2527.347499999999</v>
      </c>
      <c r="J135" s="24">
        <f t="shared" si="6"/>
        <v>2527.3475</v>
      </c>
      <c r="K135" s="24">
        <f t="shared" si="6"/>
        <v>445.7695590539498</v>
      </c>
      <c r="L135" s="24">
        <f t="shared" si="6"/>
        <v>2973.1170590539496</v>
      </c>
      <c r="M135" s="24">
        <f t="shared" si="6"/>
        <v>4078.9559651809213</v>
      </c>
      <c r="N135" s="24">
        <f t="shared" si="6"/>
        <v>163.52433787112744</v>
      </c>
      <c r="O135" s="24">
        <f t="shared" si="6"/>
        <v>4242.480303052049</v>
      </c>
    </row>
    <row r="138" ht="12.75">
      <c r="C138" s="25" t="s">
        <v>16</v>
      </c>
    </row>
    <row r="139" ht="15">
      <c r="G139" s="26"/>
    </row>
    <row r="140" spans="3:7" ht="29.25">
      <c r="C140" s="27" t="s">
        <v>9</v>
      </c>
      <c r="G140" s="26"/>
    </row>
    <row r="141" spans="3:7" ht="15">
      <c r="C141" s="4" t="s">
        <v>17</v>
      </c>
      <c r="G141" s="28"/>
    </row>
    <row r="142" spans="3:7" ht="12.75">
      <c r="C142" s="4">
        <v>96221803</v>
      </c>
      <c r="G142" s="29"/>
    </row>
    <row r="146" spans="3:9" ht="25.5">
      <c r="C146" s="9"/>
      <c r="D146" s="9" t="s">
        <v>3</v>
      </c>
      <c r="E146" s="9" t="s">
        <v>151</v>
      </c>
      <c r="F146" s="9" t="s">
        <v>157</v>
      </c>
      <c r="G146" s="84" t="s">
        <v>156</v>
      </c>
      <c r="H146" s="85"/>
      <c r="I146" s="86"/>
    </row>
    <row r="147" spans="3:9" ht="12.75">
      <c r="C147" s="81" t="s">
        <v>146</v>
      </c>
      <c r="D147" s="24">
        <v>1092.54</v>
      </c>
      <c r="E147" s="24">
        <v>115.48</v>
      </c>
      <c r="F147" s="24">
        <f>SUM(D147:E147)</f>
        <v>1208.02</v>
      </c>
      <c r="G147" s="9"/>
      <c r="H147" s="9"/>
      <c r="I147" s="35">
        <v>1656.56</v>
      </c>
    </row>
    <row r="148" spans="3:9" ht="12.75">
      <c r="C148" s="81" t="s">
        <v>147</v>
      </c>
      <c r="D148" s="24">
        <v>38.25</v>
      </c>
      <c r="E148" s="24">
        <v>46.94</v>
      </c>
      <c r="F148" s="24">
        <f>SUM(D148:E148)</f>
        <v>85.19</v>
      </c>
      <c r="G148" s="9"/>
      <c r="H148" s="9"/>
      <c r="I148" s="35">
        <v>118.76</v>
      </c>
    </row>
    <row r="149" spans="3:9" ht="12.75">
      <c r="C149" s="81" t="s">
        <v>148</v>
      </c>
      <c r="D149" s="24">
        <v>1297.4</v>
      </c>
      <c r="E149" s="24">
        <v>382.51</v>
      </c>
      <c r="F149" s="24">
        <f>SUM(D149:E149)</f>
        <v>1679.91</v>
      </c>
      <c r="G149" s="74">
        <v>2161.48</v>
      </c>
      <c r="H149" s="74">
        <v>142.16</v>
      </c>
      <c r="I149" s="74">
        <f>SUM(G149:H149)</f>
        <v>2303.64</v>
      </c>
    </row>
    <row r="150" spans="3:9" ht="12.75">
      <c r="C150" s="81" t="s">
        <v>149</v>
      </c>
      <c r="D150" s="87">
        <f>SUM(D147:D149)</f>
        <v>2428.19</v>
      </c>
      <c r="E150" s="87">
        <f>SUM(E147:E149)</f>
        <v>544.9300000000001</v>
      </c>
      <c r="F150" s="87">
        <f>SUM(F147:F149)</f>
        <v>2973.12</v>
      </c>
      <c r="G150" s="88"/>
      <c r="H150" s="88"/>
      <c r="I150" s="88">
        <f>SUM(I147:I149)</f>
        <v>4078.96</v>
      </c>
    </row>
    <row r="151" spans="3:9" ht="12.75">
      <c r="C151" s="81" t="s">
        <v>150</v>
      </c>
      <c r="D151" s="24">
        <v>-2527.35</v>
      </c>
      <c r="E151" s="74"/>
      <c r="F151" s="74"/>
      <c r="G151" s="74"/>
      <c r="H151" s="74"/>
      <c r="I151" s="74"/>
    </row>
    <row r="152" spans="3:9" ht="12.75">
      <c r="C152" s="82" t="s">
        <v>152</v>
      </c>
      <c r="D152" s="9">
        <f>SUM(D150:D151)</f>
        <v>-99.15999999999985</v>
      </c>
      <c r="E152" s="74"/>
      <c r="F152" s="9"/>
      <c r="G152" s="74"/>
      <c r="H152" s="74"/>
      <c r="I152" s="74"/>
    </row>
    <row r="153" spans="3:9" ht="12.75">
      <c r="C153" s="82" t="s">
        <v>153</v>
      </c>
      <c r="D153" s="9"/>
      <c r="E153" s="9">
        <f>SUM(E150,D152)</f>
        <v>445.7700000000002</v>
      </c>
      <c r="F153" s="9"/>
      <c r="G153" s="74"/>
      <c r="H153" s="74"/>
      <c r="I153" s="74"/>
    </row>
  </sheetData>
  <sheetProtection/>
  <mergeCells count="1">
    <mergeCell ref="G146:I146"/>
  </mergeCells>
  <hyperlinks>
    <hyperlink ref="C4" r:id="rId1" display="kimloon@gmail.com"/>
    <hyperlink ref="C13" r:id="rId2" display="leeyong_67@hotmail.com"/>
    <hyperlink ref="C23" r:id="rId3" display="juliepsong1314@gmail.com"/>
    <hyperlink ref="C33" r:id="rId4" display="asurez67@gmail.com"/>
    <hyperlink ref="C28" r:id="rId5" display="luyuer@yahoo.com"/>
    <hyperlink ref="C38" r:id="rId6" display="Cyber_Dalvin456@hotmail.com"/>
    <hyperlink ref="C50" r:id="rId7" display="jennlim413@gmail.com"/>
    <hyperlink ref="C62" r:id="rId8" display="svlarenas@icloud.com"/>
    <hyperlink ref="C72" r:id="rId9" display="aliciayong55@gmail.com"/>
    <hyperlink ref="C78" r:id="rId10" display="royye@hotmail.com"/>
    <hyperlink ref="C97" r:id="rId11" display="tohheansiong@yahoo.com.sg "/>
    <hyperlink ref="C105" r:id="rId12" display="mail_mike183@yahoo.com"/>
    <hyperlink ref="C87" r:id="rId13" display="royye@hotmail.com"/>
  </hyperlinks>
  <printOptions/>
  <pageMargins left="0.25" right="0.25" top="0.75" bottom="0.75" header="0.3" footer="0.3"/>
  <pageSetup fitToHeight="0" fitToWidth="1" horizontalDpi="600" verticalDpi="600" orientation="landscape" paperSize="9" scale="91" r:id="rId14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 Hui, Tan</dc:creator>
  <cp:keywords/>
  <dc:description/>
  <cp:lastModifiedBy>Yiang Ping Tay</cp:lastModifiedBy>
  <cp:lastPrinted>2021-12-10T15:24:09Z</cp:lastPrinted>
  <dcterms:created xsi:type="dcterms:W3CDTF">2006-02-25T13:48:34Z</dcterms:created>
  <dcterms:modified xsi:type="dcterms:W3CDTF">2023-05-15T15:03:22Z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