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'Sheet1'!$A$1:$O$117</definedName>
  </definedNames>
  <calcPr fullCalcOnLoad="1"/>
</workbook>
</file>

<file path=xl/sharedStrings.xml><?xml version="1.0" encoding="utf-8"?>
<sst xmlns="http://schemas.openxmlformats.org/spreadsheetml/2006/main" count="210" uniqueCount="146">
  <si>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</si>
  <si>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</si>
  <si>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</si>
  <si>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</si>
  <si>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</si>
  <si>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</si>
  <si>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</si>
  <si>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</si>
  <si>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</si>
  <si>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393FT</t>
  </si>
  <si>
    <t>First Timers Ribbon Set (Set of 10)</t>
  </si>
  <si>
    <t>SundaraRaman Anandan</t>
  </si>
  <si>
    <t>sundararaman_a@yahoo.com</t>
  </si>
  <si>
    <t>How to Conduct Productive Meetings</t>
  </si>
  <si>
    <t>High Performance Leadership</t>
  </si>
  <si>
    <t>Division E</t>
  </si>
  <si>
    <t>Yian Tay</t>
  </si>
  <si>
    <t>Home Club of the Area Director Ribbon</t>
  </si>
  <si>
    <t>Home Club of the Division Director Ribbon</t>
  </si>
  <si>
    <t>yiantay.tmc@gmail.com</t>
  </si>
  <si>
    <t>Bishan TMC</t>
  </si>
  <si>
    <t>Peter Lee</t>
  </si>
  <si>
    <t>peterleecg@singnet.com.sg</t>
  </si>
  <si>
    <t>332M</t>
  </si>
  <si>
    <t>DTM Badge (Magnetic Back)
Line 1 -          
Line 2 - Peter Lee, DTM
Line 3 - Bishan Toastmasters
Line 4 - Club 9479</t>
  </si>
  <si>
    <t>331M</t>
  </si>
  <si>
    <r>
      <t xml:space="preserve">Member and Club Officer Badge (Magnetic Back)
Line 1 - </t>
    </r>
    <r>
      <rPr>
        <sz val="10"/>
        <color indexed="10"/>
        <rFont val="Arial"/>
        <family val="2"/>
      </rPr>
      <t>Cindy Soh, CC</t>
    </r>
    <r>
      <rPr>
        <sz val="10"/>
        <rFont val="Arial"/>
        <family val="0"/>
      </rPr>
      <t xml:space="preserve">
Line 2 - Club President
Line 3 - Bishan Toastmasters
Line 4 - Club 9479</t>
    </r>
  </si>
  <si>
    <t>393W</t>
  </si>
  <si>
    <t>Promotional Welcome Ribbons (set of 10)</t>
  </si>
  <si>
    <t xml:space="preserve">Club Banner   
Line 1- Bishan CC 
Line 2  -Toastmasters 
Line 3 - Club 9479
Line 4 - Singapore
Line 5 - Chartered 2002 </t>
  </si>
  <si>
    <t>494L1</t>
  </si>
  <si>
    <t>Level 1 Achieved Ribbon</t>
  </si>
  <si>
    <t>494L2</t>
  </si>
  <si>
    <t>Level 2 Achieved Ribbon</t>
  </si>
  <si>
    <t>494L3</t>
  </si>
  <si>
    <t>Level 3 Achieved Ribbon</t>
  </si>
  <si>
    <t>494L4</t>
  </si>
  <si>
    <t>Level 4 Achieved Ribbon</t>
  </si>
  <si>
    <t>Gek Poh Ville TMC</t>
  </si>
  <si>
    <t>Jacqueline Ang</t>
  </si>
  <si>
    <t>mumu@live.com.sg</t>
  </si>
  <si>
    <t>9733 4447</t>
  </si>
  <si>
    <t>226I</t>
  </si>
  <si>
    <t>Persuasive Speaking</t>
  </si>
  <si>
    <t>394EA</t>
  </si>
  <si>
    <t>Enthusiasm Award Ribbon (set of 10)</t>
  </si>
  <si>
    <t>SIM Mandarin TMC</t>
  </si>
  <si>
    <t>Pathways Pin</t>
  </si>
  <si>
    <t>Tay Yiang Ping</t>
  </si>
  <si>
    <t>393IB</t>
  </si>
  <si>
    <t>The Icebreaker Ribbons (Set of 10)</t>
  </si>
  <si>
    <t>Enthusiasm Award Ribbon</t>
  </si>
  <si>
    <t>Certificate of Appreciation</t>
  </si>
  <si>
    <t>5801Z</t>
  </si>
  <si>
    <t>Club Officer Pin Set (8 pins)</t>
  </si>
  <si>
    <t>Vice President Education Pin</t>
  </si>
  <si>
    <t>Shaun Aw</t>
  </si>
  <si>
    <t>wravencorp@hotmail.com</t>
  </si>
  <si>
    <t>Division B</t>
  </si>
  <si>
    <t>Wilson Ong</t>
  </si>
  <si>
    <t>tmwilsonong@gmail.com</t>
  </si>
  <si>
    <t>393RP</t>
  </si>
  <si>
    <t>Club Ribbon Pack</t>
  </si>
  <si>
    <t>Promotional Bookmark</t>
  </si>
  <si>
    <t>SIM I Toastmasters</t>
  </si>
  <si>
    <t>6860A</t>
  </si>
  <si>
    <t>Core Values Coin (Pack of 5)</t>
  </si>
  <si>
    <t xml:space="preserve">Bharathiyar Toastmasters Club
</t>
  </si>
  <si>
    <t xml:space="preserve">DTM Pin </t>
  </si>
  <si>
    <t>Division L</t>
  </si>
  <si>
    <t>Gay Mui Hay</t>
  </si>
  <si>
    <t>muihay@gmail.com</t>
  </si>
  <si>
    <t>Membership Pin  (silver)</t>
  </si>
  <si>
    <t>Brilliant Advanced Toastmasters Club</t>
  </si>
  <si>
    <t>Lim S eh Leng</t>
  </si>
  <si>
    <t>lsehleng@yahoo.com</t>
  </si>
  <si>
    <t>1995C</t>
  </si>
  <si>
    <t>Oval Torch Award (3rd Place)</t>
  </si>
  <si>
    <t>1995B</t>
  </si>
  <si>
    <t>Oval Torch Award (2nd Place)</t>
  </si>
  <si>
    <t>1995A</t>
  </si>
  <si>
    <t>Oval Torch Award (1st Place)</t>
  </si>
  <si>
    <t>226A</t>
  </si>
  <si>
    <t>The Entertaining Speaker</t>
  </si>
  <si>
    <t>226B</t>
  </si>
  <si>
    <t>Speaking to Inform</t>
  </si>
  <si>
    <t>226G</t>
  </si>
  <si>
    <t>The Professional Speaker</t>
  </si>
  <si>
    <t>226O</t>
  </si>
  <si>
    <t>Humorously Speaking</t>
  </si>
  <si>
    <t>Toastmasters Zip-Up Hoodie (XL)</t>
  </si>
  <si>
    <t>Toastmasters Key Ring</t>
  </si>
  <si>
    <t>Ladies Core Jacket (XL)</t>
  </si>
  <si>
    <t>Toa Payoh Central CC Advanced TMC</t>
  </si>
  <si>
    <t>Christophe Hamchin</t>
  </si>
  <si>
    <t>chrishamchin@yahoo.com.sg</t>
  </si>
  <si>
    <t>+65 9467 1843</t>
  </si>
  <si>
    <t>Torch Award 1st Place</t>
  </si>
  <si>
    <t>Torch Award 2nd Place</t>
  </si>
  <si>
    <t>Torch Award 3rd Place</t>
  </si>
  <si>
    <t>494VC</t>
  </si>
  <si>
    <t>Visionary Communication Proficient Ribbon</t>
  </si>
  <si>
    <t>494PM</t>
  </si>
  <si>
    <t>Presentation Mastery Proficient Ribbon</t>
  </si>
  <si>
    <t>494TC</t>
  </si>
  <si>
    <t>Team Collaboration Proficient Ribbon</t>
  </si>
  <si>
    <t>494SR</t>
  </si>
  <si>
    <t>Strategic Relationships Proficient Ribbon</t>
  </si>
  <si>
    <t>494EC</t>
  </si>
  <si>
    <t>Effective Coaching Proficient Ribbon</t>
  </si>
  <si>
    <t>494IP</t>
  </si>
  <si>
    <t>Innovative Planning Proficient Ribbon</t>
  </si>
  <si>
    <t>494DL</t>
  </si>
  <si>
    <t>Dynamic Leadership Proficient Ribbon</t>
  </si>
  <si>
    <t>494MS</t>
  </si>
  <si>
    <t>Motivational Strategies Proficient Ribbon</t>
  </si>
  <si>
    <t>494PI</t>
  </si>
  <si>
    <t>Persuasive Influence Proficient Ribbon</t>
  </si>
  <si>
    <t>494LD</t>
  </si>
  <si>
    <t>Leadership Development Proficient Ribbon</t>
  </si>
  <si>
    <t>Level 1 Achieved Ribbon
Level 2 Achieved Ribbon</t>
  </si>
  <si>
    <t>Level 2 Achieved Ribbon
Level 2 Achieved Ribbon</t>
  </si>
  <si>
    <t>Level 3 Achieved Ribbon
Level 2 Achieved Ribbon</t>
  </si>
  <si>
    <t>Level 4 Achieved Ribbon
Level 2 Achieved Ribbon</t>
  </si>
  <si>
    <t>Gold Achievement Medal</t>
  </si>
  <si>
    <t>Silver Achievement Medal</t>
  </si>
  <si>
    <t>409I</t>
  </si>
  <si>
    <t>Mentoring Ribbon</t>
  </si>
  <si>
    <t>393MI</t>
  </si>
  <si>
    <t>Most Improved Ribbon set of 10</t>
  </si>
  <si>
    <t>First Timers Ribbon set of 10</t>
  </si>
  <si>
    <t>Promotional Welcome Ribbons set of 10</t>
  </si>
  <si>
    <t>394SCP</t>
  </si>
  <si>
    <t>Speech Contest Ribbon (Participant)</t>
  </si>
  <si>
    <t>unit price US</t>
  </si>
  <si>
    <t>Less 10%-20% Discount</t>
  </si>
  <si>
    <t>Total before Discount</t>
  </si>
  <si>
    <t>After Discount</t>
  </si>
  <si>
    <t>Total after Discount</t>
  </si>
  <si>
    <t>Total US</t>
  </si>
  <si>
    <t>Totol S$</t>
  </si>
  <si>
    <t>Acknowledged receipt of  payment on _____________________</t>
  </si>
  <si>
    <t>Tay Yiang Ping DTM</t>
  </si>
  <si>
    <t>Apportion Shipping Charges $151.02</t>
  </si>
  <si>
    <t xml:space="preserve">GST+ $20 fr. DHL S$ 140.70  </t>
  </si>
  <si>
    <t xml:space="preserve">US$1,409.98/S$1,946 exchange rate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</si>
</sst>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#,##0.0000_);\(#,##0.0000\)"/>
    <numFmt numFmtId="167" formatCode="0.0000"/>
    <numFmt numFmtId="168" formatCode="0.000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\ ;&quot;$&quot;\(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1D252C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vertical="top" wrapText="1"/>
    </xf>
    <xf numFmtId="8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3" fillId="0" borderId="12" xfId="53" applyFill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>
      <alignment horizontal="right" vertical="top" wrapText="1"/>
    </xf>
    <xf numFmtId="8" fontId="0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53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1" fillId="0" borderId="10" xfId="0" applyNumberFormat="1" applyFont="1" applyFill="1" applyBorder="1" applyAlignment="1">
      <alignment horizontal="center" vertical="top" wrapText="1"/>
    </xf>
    <xf numFmtId="164" fontId="46" fillId="0" borderId="10" xfId="0" applyNumberFormat="1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left" vertical="top" wrapText="1"/>
    </xf>
    <xf numFmtId="164" fontId="0" fillId="34" borderId="10" xfId="0" applyNumberFormat="1" applyFont="1" applyFill="1" applyBorder="1" applyAlignment="1">
      <alignment horizontal="right" vertical="top" wrapText="1"/>
    </xf>
    <xf numFmtId="0" fontId="0" fillId="34" borderId="0" xfId="0" applyFont="1" applyFill="1" applyAlignment="1">
      <alignment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6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0" fillId="0" borderId="10" xfId="57" applyFont="1" applyBorder="1" applyAlignment="1">
      <alignment horizontal="center" vertical="top" wrapText="1"/>
      <protection/>
    </xf>
    <xf numFmtId="164" fontId="0" fillId="0" borderId="10" xfId="57" applyNumberFormat="1" applyFont="1" applyFill="1" applyBorder="1" applyAlignment="1">
      <alignment horizontal="right" vertical="top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164" fontId="1" fillId="0" borderId="0" xfId="0" applyNumberFormat="1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5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 quotePrefix="1">
      <alignment horizontal="left" vertical="top" wrapText="1"/>
    </xf>
    <xf numFmtId="0" fontId="47" fillId="0" borderId="0" xfId="0" applyFont="1" applyAlignment="1">
      <alignment horizontal="center"/>
    </xf>
    <xf numFmtId="164" fontId="5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44" fontId="28" fillId="0" borderId="0" xfId="44" applyFont="1" applyAlignment="1">
      <alignment vertical="top"/>
    </xf>
    <xf numFmtId="0" fontId="7" fillId="0" borderId="15" xfId="0" applyFont="1" applyBorder="1" applyAlignment="1">
      <alignment horizontal="left" vertical="top" wrapText="1"/>
    </xf>
    <xf numFmtId="44" fontId="28" fillId="0" borderId="0" xfId="44" applyFont="1" applyFill="1" applyAlignment="1">
      <alignment vertical="top"/>
    </xf>
    <xf numFmtId="44" fontId="1" fillId="0" borderId="0" xfId="44" applyFont="1" applyFill="1" applyAlignment="1">
      <alignment vertical="top" wrapTex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vertical="top"/>
    </xf>
    <xf numFmtId="164" fontId="1" fillId="36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ndararaman_a@yahoo.com" TargetMode="External" /><Relationship Id="rId2" Type="http://schemas.openxmlformats.org/officeDocument/2006/relationships/hyperlink" Target="mailto:yiantay.tmc@gmail.com" TargetMode="External" /><Relationship Id="rId3" Type="http://schemas.openxmlformats.org/officeDocument/2006/relationships/hyperlink" Target="mailto:mumu@live.com.sg" TargetMode="External" /><Relationship Id="rId4" Type="http://schemas.openxmlformats.org/officeDocument/2006/relationships/hyperlink" Target="mailto:mumu@live.com.sg" TargetMode="External" /><Relationship Id="rId5" Type="http://schemas.openxmlformats.org/officeDocument/2006/relationships/hyperlink" Target="mailto:wravencorp@hotmail.com" TargetMode="External" /><Relationship Id="rId6" Type="http://schemas.openxmlformats.org/officeDocument/2006/relationships/hyperlink" Target="mailto:tmwilsonong@gmail.com" TargetMode="External" /><Relationship Id="rId7" Type="http://schemas.openxmlformats.org/officeDocument/2006/relationships/hyperlink" Target="mailto:tmwilsonong@gmail.com" TargetMode="External" /><Relationship Id="rId8" Type="http://schemas.openxmlformats.org/officeDocument/2006/relationships/hyperlink" Target="mailto:lsehleng@yahoo.com" TargetMode="External" /><Relationship Id="rId9" Type="http://schemas.openxmlformats.org/officeDocument/2006/relationships/hyperlink" Target="mailto:chrishamchin@yahoo.com.sg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tabSelected="1" zoomScalePageLayoutView="0" workbookViewId="0" topLeftCell="A76">
      <selection activeCell="H84" sqref="H84"/>
    </sheetView>
  </sheetViews>
  <sheetFormatPr defaultColWidth="9.140625" defaultRowHeight="12.75"/>
  <cols>
    <col min="1" max="1" width="7.8515625" style="11" customWidth="1"/>
    <col min="2" max="2" width="16.421875" style="11" customWidth="1"/>
    <col min="3" max="3" width="42.8515625" style="5" customWidth="1"/>
    <col min="4" max="5" width="8.421875" style="9" customWidth="1"/>
    <col min="6" max="6" width="5.140625" style="11" customWidth="1"/>
    <col min="7" max="7" width="9.140625" style="9" customWidth="1"/>
    <col min="13" max="13" width="10.7109375" style="0" customWidth="1"/>
  </cols>
  <sheetData>
    <row r="1" spans="1:15" s="67" customFormat="1" ht="61.5" customHeight="1">
      <c r="A1" s="62" t="s">
        <v>4</v>
      </c>
      <c r="B1" s="63" t="s">
        <v>0</v>
      </c>
      <c r="C1" s="63" t="s">
        <v>1</v>
      </c>
      <c r="D1" s="63" t="s">
        <v>134</v>
      </c>
      <c r="E1" s="64" t="s">
        <v>135</v>
      </c>
      <c r="F1" s="63" t="s">
        <v>2</v>
      </c>
      <c r="G1" s="65" t="s">
        <v>3</v>
      </c>
      <c r="H1" s="65" t="s">
        <v>136</v>
      </c>
      <c r="I1" s="65" t="s">
        <v>137</v>
      </c>
      <c r="J1" s="65" t="s">
        <v>138</v>
      </c>
      <c r="K1" s="65" t="s">
        <v>143</v>
      </c>
      <c r="L1" s="65" t="s">
        <v>139</v>
      </c>
      <c r="M1" s="65" t="s">
        <v>145</v>
      </c>
      <c r="N1" s="66" t="s">
        <v>144</v>
      </c>
      <c r="O1" s="66" t="s">
        <v>140</v>
      </c>
    </row>
    <row r="2" spans="1:15" s="1" customFormat="1" ht="12" customHeight="1">
      <c r="A2" s="35"/>
      <c r="B2" s="17" t="s">
        <v>7</v>
      </c>
      <c r="C2" s="16" t="s">
        <v>67</v>
      </c>
      <c r="D2" s="13"/>
      <c r="E2" s="13"/>
      <c r="F2" s="14"/>
      <c r="G2" s="15"/>
      <c r="H2" s="58"/>
      <c r="I2" s="58"/>
      <c r="J2" s="58"/>
      <c r="K2" s="58"/>
      <c r="L2" s="58"/>
      <c r="M2" s="58"/>
      <c r="N2" s="58"/>
      <c r="O2" s="58"/>
    </row>
    <row r="3" spans="1:15" s="1" customFormat="1" ht="12" customHeight="1">
      <c r="A3" s="35"/>
      <c r="B3" s="17" t="s">
        <v>8</v>
      </c>
      <c r="C3" s="16" t="s">
        <v>11</v>
      </c>
      <c r="D3" s="13"/>
      <c r="E3" s="13"/>
      <c r="F3" s="14"/>
      <c r="G3" s="15"/>
      <c r="H3" s="58"/>
      <c r="I3" s="58"/>
      <c r="J3" s="58"/>
      <c r="K3" s="58"/>
      <c r="L3" s="58"/>
      <c r="M3" s="58"/>
      <c r="N3" s="58"/>
      <c r="O3" s="58"/>
    </row>
    <row r="4" spans="1:15" s="1" customFormat="1" ht="12" customHeight="1">
      <c r="A4" s="35"/>
      <c r="B4" s="17" t="s">
        <v>5</v>
      </c>
      <c r="C4" s="18" t="s">
        <v>12</v>
      </c>
      <c r="D4" s="13"/>
      <c r="E4" s="13"/>
      <c r="F4" s="14"/>
      <c r="G4" s="15"/>
      <c r="H4" s="58"/>
      <c r="I4" s="58"/>
      <c r="J4" s="58"/>
      <c r="K4" s="58"/>
      <c r="L4" s="58"/>
      <c r="M4" s="58"/>
      <c r="N4" s="58"/>
      <c r="O4" s="58"/>
    </row>
    <row r="5" spans="1:15" s="1" customFormat="1" ht="12" customHeight="1">
      <c r="A5" s="35"/>
      <c r="B5" s="17" t="s">
        <v>6</v>
      </c>
      <c r="C5" s="16">
        <v>83220649</v>
      </c>
      <c r="D5" s="13"/>
      <c r="E5" s="13"/>
      <c r="F5" s="14"/>
      <c r="G5" s="15"/>
      <c r="H5" s="58"/>
      <c r="I5" s="58"/>
      <c r="J5" s="58"/>
      <c r="K5" s="58"/>
      <c r="L5" s="58"/>
      <c r="M5" s="58"/>
      <c r="N5" s="58"/>
      <c r="O5" s="58"/>
    </row>
    <row r="6" spans="1:15" s="3" customFormat="1" ht="12" customHeight="1">
      <c r="A6" s="12">
        <v>1</v>
      </c>
      <c r="B6" s="10">
        <v>236</v>
      </c>
      <c r="C6" s="2" t="s">
        <v>13</v>
      </c>
      <c r="D6" s="6">
        <v>28</v>
      </c>
      <c r="E6" s="6">
        <f>D6*0.9</f>
        <v>25.2</v>
      </c>
      <c r="F6" s="10">
        <v>1</v>
      </c>
      <c r="G6" s="6">
        <f>D6*F6</f>
        <v>28</v>
      </c>
      <c r="H6" s="68"/>
      <c r="I6" s="79">
        <f>E6*F6</f>
        <v>25.2</v>
      </c>
      <c r="J6" s="68"/>
      <c r="K6" s="68"/>
      <c r="L6" s="68"/>
      <c r="M6" s="68"/>
      <c r="N6" s="68"/>
      <c r="O6" s="68"/>
    </row>
    <row r="7" spans="1:15" s="44" customFormat="1" ht="12" customHeight="1">
      <c r="A7" s="36">
        <v>2</v>
      </c>
      <c r="B7" s="41">
        <v>262</v>
      </c>
      <c r="C7" s="42" t="s">
        <v>14</v>
      </c>
      <c r="D7" s="43">
        <v>14</v>
      </c>
      <c r="E7" s="6">
        <f>D7*0.9</f>
        <v>12.6</v>
      </c>
      <c r="F7" s="41">
        <v>1</v>
      </c>
      <c r="G7" s="43">
        <f>D7*F7</f>
        <v>14</v>
      </c>
      <c r="H7" s="78">
        <f>SUM(G6:G7)</f>
        <v>42</v>
      </c>
      <c r="I7" s="79">
        <f>E7*F7</f>
        <v>12.6</v>
      </c>
      <c r="J7" s="78">
        <f>SUM(I6:I7)</f>
        <v>37.8</v>
      </c>
      <c r="K7" s="78">
        <f>J7*151.02/1351.76</f>
        <v>4.223054388352962</v>
      </c>
      <c r="L7" s="78">
        <f>SUM(J7:K7)</f>
        <v>42.02305438835296</v>
      </c>
      <c r="M7" s="78">
        <f>L7*1946/1409.98</f>
        <v>57.99859844801689</v>
      </c>
      <c r="N7" s="78">
        <f>M7*140.7/2074.08</f>
        <v>3.9344686808782576</v>
      </c>
      <c r="O7" s="80">
        <f>SUM(M7:N7)</f>
        <v>61.933067128895146</v>
      </c>
    </row>
    <row r="8" spans="1:15" s="1" customFormat="1" ht="12" customHeight="1">
      <c r="A8" s="35"/>
      <c r="B8" s="17" t="s">
        <v>7</v>
      </c>
      <c r="C8" s="16" t="s">
        <v>15</v>
      </c>
      <c r="D8" s="13"/>
      <c r="E8" s="13"/>
      <c r="F8" s="14"/>
      <c r="G8" s="15"/>
      <c r="H8" s="58"/>
      <c r="I8" s="58"/>
      <c r="J8" s="58"/>
      <c r="K8" s="58"/>
      <c r="L8" s="58"/>
      <c r="M8" s="58"/>
      <c r="N8" s="58"/>
      <c r="O8" s="58"/>
    </row>
    <row r="9" spans="1:15" s="1" customFormat="1" ht="12" customHeight="1">
      <c r="A9" s="35"/>
      <c r="B9" s="17" t="s">
        <v>8</v>
      </c>
      <c r="C9" s="16" t="s">
        <v>16</v>
      </c>
      <c r="D9" s="13"/>
      <c r="E9" s="13"/>
      <c r="F9" s="14"/>
      <c r="G9" s="15"/>
      <c r="H9" s="58"/>
      <c r="I9" s="58"/>
      <c r="J9" s="58"/>
      <c r="K9" s="58"/>
      <c r="L9" s="58"/>
      <c r="M9" s="58"/>
      <c r="N9" s="58"/>
      <c r="O9" s="58"/>
    </row>
    <row r="10" spans="1:15" s="1" customFormat="1" ht="12" customHeight="1">
      <c r="A10" s="35"/>
      <c r="B10" s="17" t="s">
        <v>5</v>
      </c>
      <c r="C10" s="18" t="s">
        <v>19</v>
      </c>
      <c r="D10" s="13"/>
      <c r="E10" s="13"/>
      <c r="F10" s="14"/>
      <c r="G10" s="15"/>
      <c r="H10" s="58"/>
      <c r="I10" s="58"/>
      <c r="J10" s="58"/>
      <c r="K10" s="58"/>
      <c r="L10" s="58"/>
      <c r="M10" s="58"/>
      <c r="N10" s="58"/>
      <c r="O10" s="58"/>
    </row>
    <row r="11" spans="1:15" s="1" customFormat="1" ht="12" customHeight="1">
      <c r="A11" s="35"/>
      <c r="B11" s="17" t="s">
        <v>6</v>
      </c>
      <c r="C11" s="16">
        <v>82884499</v>
      </c>
      <c r="D11" s="13"/>
      <c r="E11" s="13"/>
      <c r="F11" s="14"/>
      <c r="G11" s="15"/>
      <c r="H11" s="58"/>
      <c r="I11" s="58"/>
      <c r="J11" s="58"/>
      <c r="K11" s="58"/>
      <c r="L11" s="58"/>
      <c r="M11" s="58"/>
      <c r="N11" s="58"/>
      <c r="O11" s="58"/>
    </row>
    <row r="12" spans="1:15" s="3" customFormat="1" ht="12" customHeight="1">
      <c r="A12" s="12">
        <v>1</v>
      </c>
      <c r="B12" s="10">
        <v>537</v>
      </c>
      <c r="C12" s="2" t="s">
        <v>17</v>
      </c>
      <c r="D12" s="6">
        <v>2</v>
      </c>
      <c r="E12" s="6">
        <f>D12*0.9</f>
        <v>1.8</v>
      </c>
      <c r="F12" s="10">
        <v>5</v>
      </c>
      <c r="G12" s="6">
        <f>D12*F12</f>
        <v>10</v>
      </c>
      <c r="H12" s="68"/>
      <c r="I12" s="79">
        <f>E12*F12</f>
        <v>9</v>
      </c>
      <c r="J12" s="68"/>
      <c r="K12" s="68"/>
      <c r="L12" s="68"/>
      <c r="M12" s="68"/>
      <c r="N12" s="68"/>
      <c r="O12" s="68"/>
    </row>
    <row r="13" spans="1:15" s="3" customFormat="1" ht="12" customHeight="1">
      <c r="A13" s="12">
        <v>2</v>
      </c>
      <c r="B13" s="10">
        <v>538</v>
      </c>
      <c r="C13" s="2" t="s">
        <v>18</v>
      </c>
      <c r="D13" s="6">
        <v>2</v>
      </c>
      <c r="E13" s="6">
        <f>D13*0.9</f>
        <v>1.8</v>
      </c>
      <c r="F13" s="10">
        <v>1</v>
      </c>
      <c r="G13" s="6">
        <f>D13*F13</f>
        <v>2</v>
      </c>
      <c r="H13" s="78">
        <f>SUM(G12:G13)</f>
        <v>12</v>
      </c>
      <c r="I13" s="79">
        <f>E13*F13</f>
        <v>1.8</v>
      </c>
      <c r="J13" s="78">
        <f>SUM(I12:I13)</f>
        <v>10.8</v>
      </c>
      <c r="K13" s="78">
        <f>J13*151.02/1351.76</f>
        <v>1.2065869681008465</v>
      </c>
      <c r="L13" s="78">
        <f>SUM(J13:K13)</f>
        <v>12.006586968100848</v>
      </c>
      <c r="M13" s="78">
        <f>L13*1946/1409.98</f>
        <v>16.57102812800483</v>
      </c>
      <c r="N13" s="78">
        <f>M13*140.7/2074.08</f>
        <v>1.1241339088223594</v>
      </c>
      <c r="O13" s="80">
        <f>SUM(M13:N13)</f>
        <v>17.69516203682719</v>
      </c>
    </row>
    <row r="14" spans="1:15" s="1" customFormat="1" ht="12" customHeight="1">
      <c r="A14" s="35"/>
      <c r="B14" s="17" t="s">
        <v>7</v>
      </c>
      <c r="C14" s="16" t="s">
        <v>20</v>
      </c>
      <c r="D14" s="13"/>
      <c r="E14" s="13"/>
      <c r="F14" s="14"/>
      <c r="G14" s="15"/>
      <c r="H14" s="58"/>
      <c r="I14" s="58"/>
      <c r="J14" s="58"/>
      <c r="K14" s="58"/>
      <c r="L14" s="58"/>
      <c r="M14" s="58"/>
      <c r="N14" s="58"/>
      <c r="O14" s="58"/>
    </row>
    <row r="15" spans="1:15" s="1" customFormat="1" ht="12" customHeight="1">
      <c r="A15" s="35"/>
      <c r="B15" s="17" t="s">
        <v>8</v>
      </c>
      <c r="C15" s="16" t="s">
        <v>21</v>
      </c>
      <c r="D15" s="13"/>
      <c r="E15" s="13"/>
      <c r="F15" s="14"/>
      <c r="G15" s="15"/>
      <c r="H15" s="58"/>
      <c r="I15" s="58"/>
      <c r="J15" s="58"/>
      <c r="K15" s="58"/>
      <c r="L15" s="58"/>
      <c r="M15" s="58"/>
      <c r="N15" s="58"/>
      <c r="O15" s="58"/>
    </row>
    <row r="16" spans="1:15" s="1" customFormat="1" ht="12" customHeight="1">
      <c r="A16" s="35"/>
      <c r="B16" s="17" t="s">
        <v>5</v>
      </c>
      <c r="C16" s="16" t="s">
        <v>22</v>
      </c>
      <c r="D16" s="13"/>
      <c r="E16" s="13"/>
      <c r="F16" s="14"/>
      <c r="G16" s="15"/>
      <c r="H16" s="58"/>
      <c r="I16" s="58"/>
      <c r="J16" s="58"/>
      <c r="K16" s="58"/>
      <c r="L16" s="58"/>
      <c r="M16" s="58"/>
      <c r="N16" s="58"/>
      <c r="O16" s="58"/>
    </row>
    <row r="17" spans="1:15" s="1" customFormat="1" ht="12" customHeight="1">
      <c r="A17" s="35"/>
      <c r="B17" s="17" t="s">
        <v>6</v>
      </c>
      <c r="C17" s="16">
        <v>98222381</v>
      </c>
      <c r="D17" s="13"/>
      <c r="E17" s="13"/>
      <c r="F17" s="14"/>
      <c r="G17" s="15"/>
      <c r="H17" s="58"/>
      <c r="I17" s="58"/>
      <c r="J17" s="58"/>
      <c r="K17" s="58"/>
      <c r="L17" s="58"/>
      <c r="M17" s="58"/>
      <c r="N17" s="58"/>
      <c r="O17" s="58"/>
    </row>
    <row r="18" spans="1:15" s="24" customFormat="1" ht="63" customHeight="1">
      <c r="A18" s="19">
        <v>1</v>
      </c>
      <c r="B18" s="20" t="s">
        <v>23</v>
      </c>
      <c r="C18" s="21" t="s">
        <v>24</v>
      </c>
      <c r="D18" s="22">
        <v>8</v>
      </c>
      <c r="E18" s="6">
        <f>D18*0.9</f>
        <v>7.2</v>
      </c>
      <c r="F18" s="23">
        <v>1</v>
      </c>
      <c r="G18" s="22">
        <f>D18*F18</f>
        <v>8</v>
      </c>
      <c r="H18" s="70"/>
      <c r="I18" s="79">
        <f>E18*F18</f>
        <v>7.2</v>
      </c>
      <c r="J18" s="70"/>
      <c r="K18" s="70"/>
      <c r="L18" s="70"/>
      <c r="M18" s="70"/>
      <c r="N18" s="70"/>
      <c r="O18" s="70"/>
    </row>
    <row r="19" spans="1:15" s="24" customFormat="1" ht="65.25" customHeight="1">
      <c r="A19" s="19">
        <v>2</v>
      </c>
      <c r="B19" s="20" t="s">
        <v>25</v>
      </c>
      <c r="C19" s="21" t="s">
        <v>26</v>
      </c>
      <c r="D19" s="22">
        <v>8</v>
      </c>
      <c r="E19" s="6">
        <f aca="true" t="shared" si="0" ref="E19:E26">D19*0.9</f>
        <v>7.2</v>
      </c>
      <c r="F19" s="23">
        <v>1</v>
      </c>
      <c r="G19" s="22">
        <f aca="true" t="shared" si="1" ref="G19:G26">D19*F19</f>
        <v>8</v>
      </c>
      <c r="H19" s="70"/>
      <c r="I19" s="79">
        <f aca="true" t="shared" si="2" ref="I19:I25">E19*F19</f>
        <v>7.2</v>
      </c>
      <c r="J19" s="70"/>
      <c r="K19" s="70"/>
      <c r="L19" s="70"/>
      <c r="M19" s="70"/>
      <c r="N19" s="70"/>
      <c r="O19" s="70"/>
    </row>
    <row r="20" spans="1:15" s="3" customFormat="1" ht="12" customHeight="1">
      <c r="A20" s="12">
        <v>3</v>
      </c>
      <c r="B20" s="10" t="s">
        <v>9</v>
      </c>
      <c r="C20" s="2" t="s">
        <v>10</v>
      </c>
      <c r="D20" s="6">
        <v>5</v>
      </c>
      <c r="E20" s="6">
        <f t="shared" si="0"/>
        <v>4.5</v>
      </c>
      <c r="F20" s="10">
        <v>1</v>
      </c>
      <c r="G20" s="22">
        <f t="shared" si="1"/>
        <v>5</v>
      </c>
      <c r="H20" s="68"/>
      <c r="I20" s="79">
        <f t="shared" si="2"/>
        <v>4.5</v>
      </c>
      <c r="J20" s="68"/>
      <c r="K20" s="68"/>
      <c r="L20" s="68"/>
      <c r="M20" s="68"/>
      <c r="N20" s="68"/>
      <c r="O20" s="68"/>
    </row>
    <row r="21" spans="1:15" s="3" customFormat="1" ht="12" customHeight="1">
      <c r="A21" s="12">
        <v>4</v>
      </c>
      <c r="B21" s="10" t="s">
        <v>27</v>
      </c>
      <c r="C21" s="2" t="s">
        <v>28</v>
      </c>
      <c r="D21" s="6">
        <v>5</v>
      </c>
      <c r="E21" s="6">
        <f t="shared" si="0"/>
        <v>4.5</v>
      </c>
      <c r="F21" s="10">
        <v>2</v>
      </c>
      <c r="G21" s="22">
        <f t="shared" si="1"/>
        <v>10</v>
      </c>
      <c r="H21" s="68"/>
      <c r="I21" s="79">
        <f t="shared" si="2"/>
        <v>9</v>
      </c>
      <c r="J21" s="68"/>
      <c r="K21" s="68"/>
      <c r="L21" s="68"/>
      <c r="M21" s="68"/>
      <c r="N21" s="68"/>
      <c r="O21" s="68"/>
    </row>
    <row r="22" spans="1:15" s="24" customFormat="1" ht="77.25" customHeight="1">
      <c r="A22" s="19">
        <v>5</v>
      </c>
      <c r="B22" s="20">
        <v>322</v>
      </c>
      <c r="C22" s="21" t="s">
        <v>29</v>
      </c>
      <c r="D22" s="25">
        <v>100</v>
      </c>
      <c r="E22" s="6">
        <v>80</v>
      </c>
      <c r="F22" s="23">
        <v>1</v>
      </c>
      <c r="G22" s="22">
        <f t="shared" si="1"/>
        <v>100</v>
      </c>
      <c r="H22" s="70"/>
      <c r="I22" s="79">
        <f t="shared" si="2"/>
        <v>80</v>
      </c>
      <c r="J22" s="70"/>
      <c r="K22" s="70"/>
      <c r="L22" s="70"/>
      <c r="M22" s="70"/>
      <c r="N22" s="70"/>
      <c r="O22" s="70"/>
    </row>
    <row r="23" spans="1:15" s="24" customFormat="1" ht="12" customHeight="1">
      <c r="A23" s="19">
        <v>6</v>
      </c>
      <c r="B23" s="20" t="s">
        <v>30</v>
      </c>
      <c r="C23" s="21" t="s">
        <v>31</v>
      </c>
      <c r="D23" s="22">
        <v>0.6</v>
      </c>
      <c r="E23" s="6">
        <f t="shared" si="0"/>
        <v>0.54</v>
      </c>
      <c r="F23" s="23">
        <v>10</v>
      </c>
      <c r="G23" s="22">
        <f t="shared" si="1"/>
        <v>6</v>
      </c>
      <c r="H23" s="70"/>
      <c r="I23" s="79">
        <f t="shared" si="2"/>
        <v>5.4</v>
      </c>
      <c r="J23" s="70"/>
      <c r="K23" s="70"/>
      <c r="L23" s="70"/>
      <c r="M23" s="70"/>
      <c r="N23" s="70"/>
      <c r="O23" s="70"/>
    </row>
    <row r="24" spans="1:15" s="24" customFormat="1" ht="12" customHeight="1">
      <c r="A24" s="19">
        <v>7</v>
      </c>
      <c r="B24" s="20" t="s">
        <v>32</v>
      </c>
      <c r="C24" s="21" t="s">
        <v>33</v>
      </c>
      <c r="D24" s="22">
        <v>0.6</v>
      </c>
      <c r="E24" s="6">
        <f t="shared" si="0"/>
        <v>0.54</v>
      </c>
      <c r="F24" s="23">
        <v>10</v>
      </c>
      <c r="G24" s="22">
        <f t="shared" si="1"/>
        <v>6</v>
      </c>
      <c r="H24" s="70"/>
      <c r="I24" s="79">
        <f t="shared" si="2"/>
        <v>5.4</v>
      </c>
      <c r="J24" s="70"/>
      <c r="K24" s="70"/>
      <c r="L24" s="70"/>
      <c r="M24" s="70"/>
      <c r="N24" s="70"/>
      <c r="O24" s="70"/>
    </row>
    <row r="25" spans="1:15" s="24" customFormat="1" ht="12" customHeight="1">
      <c r="A25" s="19">
        <v>8</v>
      </c>
      <c r="B25" s="20" t="s">
        <v>34</v>
      </c>
      <c r="C25" s="21" t="s">
        <v>35</v>
      </c>
      <c r="D25" s="26">
        <v>0.6</v>
      </c>
      <c r="E25" s="6">
        <f t="shared" si="0"/>
        <v>0.54</v>
      </c>
      <c r="F25" s="23">
        <v>10</v>
      </c>
      <c r="G25" s="22">
        <f t="shared" si="1"/>
        <v>6</v>
      </c>
      <c r="H25" s="70"/>
      <c r="I25" s="79">
        <f t="shared" si="2"/>
        <v>5.4</v>
      </c>
      <c r="J25" s="70"/>
      <c r="K25" s="70"/>
      <c r="L25" s="70"/>
      <c r="M25" s="70"/>
      <c r="N25" s="70"/>
      <c r="O25" s="70"/>
    </row>
    <row r="26" spans="1:15" s="24" customFormat="1" ht="12" customHeight="1">
      <c r="A26" s="19">
        <v>9</v>
      </c>
      <c r="B26" s="20" t="s">
        <v>36</v>
      </c>
      <c r="C26" s="21" t="s">
        <v>37</v>
      </c>
      <c r="D26" s="27">
        <v>0.6</v>
      </c>
      <c r="E26" s="6">
        <f t="shared" si="0"/>
        <v>0.54</v>
      </c>
      <c r="F26" s="23">
        <v>10</v>
      </c>
      <c r="G26" s="22">
        <f t="shared" si="1"/>
        <v>6</v>
      </c>
      <c r="H26" s="6">
        <f>SUM(G18:G26)</f>
        <v>155</v>
      </c>
      <c r="I26" s="79">
        <f>E26*F26</f>
        <v>5.4</v>
      </c>
      <c r="J26" s="6">
        <f>SUM(I18:I26)</f>
        <v>129.50000000000003</v>
      </c>
      <c r="K26" s="78">
        <f>J26*151.02/1351.76</f>
        <v>14.467871515653671</v>
      </c>
      <c r="L26" s="78">
        <f>SUM(J26:K26)</f>
        <v>143.9678715156537</v>
      </c>
      <c r="M26" s="78">
        <f>L26*1946/1409.98</f>
        <v>198.6989020904283</v>
      </c>
      <c r="N26" s="78">
        <f>M26*140.7/2074.08</f>
        <v>13.479198258564404</v>
      </c>
      <c r="O26" s="80">
        <f>SUM(M26:N26)</f>
        <v>212.1781003489927</v>
      </c>
    </row>
    <row r="27" spans="1:15" ht="12.75">
      <c r="A27" s="35"/>
      <c r="B27" s="28" t="s">
        <v>7</v>
      </c>
      <c r="C27" s="29" t="s">
        <v>38</v>
      </c>
      <c r="D27" s="13"/>
      <c r="E27" s="13"/>
      <c r="F27" s="37"/>
      <c r="G27" s="14"/>
      <c r="H27" s="6"/>
      <c r="I27" s="71"/>
      <c r="J27" s="6"/>
      <c r="K27" s="71"/>
      <c r="L27" s="71"/>
      <c r="M27" s="71"/>
      <c r="N27" s="71"/>
      <c r="O27" s="71"/>
    </row>
    <row r="28" spans="1:15" ht="12.75">
      <c r="A28" s="35"/>
      <c r="B28" s="28" t="s">
        <v>8</v>
      </c>
      <c r="C28" s="29" t="s">
        <v>39</v>
      </c>
      <c r="D28" s="13"/>
      <c r="E28" s="13"/>
      <c r="F28" s="37"/>
      <c r="G28" s="14"/>
      <c r="H28" s="6"/>
      <c r="I28" s="71"/>
      <c r="J28" s="6"/>
      <c r="K28" s="71"/>
      <c r="L28" s="71"/>
      <c r="M28" s="71"/>
      <c r="N28" s="71"/>
      <c r="O28" s="71"/>
    </row>
    <row r="29" spans="1:15" ht="12.75">
      <c r="A29" s="35"/>
      <c r="B29" s="28" t="s">
        <v>5</v>
      </c>
      <c r="C29" s="30" t="s">
        <v>40</v>
      </c>
      <c r="D29" s="13"/>
      <c r="E29" s="13"/>
      <c r="F29" s="37"/>
      <c r="G29" s="14"/>
      <c r="H29" s="6"/>
      <c r="I29" s="71"/>
      <c r="J29" s="6"/>
      <c r="K29" s="71"/>
      <c r="L29" s="71"/>
      <c r="M29" s="71"/>
      <c r="N29" s="71"/>
      <c r="O29" s="71"/>
    </row>
    <row r="30" spans="1:15" ht="12.75">
      <c r="A30" s="35"/>
      <c r="B30" s="28" t="s">
        <v>6</v>
      </c>
      <c r="C30" s="29" t="s">
        <v>41</v>
      </c>
      <c r="D30" s="13"/>
      <c r="E30" s="13"/>
      <c r="F30" s="37"/>
      <c r="G30" s="14"/>
      <c r="H30" s="6"/>
      <c r="I30" s="71"/>
      <c r="J30" s="6"/>
      <c r="K30" s="71"/>
      <c r="L30" s="71"/>
      <c r="M30" s="71"/>
      <c r="N30" s="71"/>
      <c r="O30" s="71"/>
    </row>
    <row r="31" spans="1:15" ht="12.75">
      <c r="A31" s="31">
        <v>1</v>
      </c>
      <c r="B31" s="32" t="s">
        <v>42</v>
      </c>
      <c r="C31" s="33" t="s">
        <v>43</v>
      </c>
      <c r="D31" s="27">
        <v>6</v>
      </c>
      <c r="E31" s="6">
        <f>D31*0.9</f>
        <v>5.4</v>
      </c>
      <c r="F31" s="34">
        <v>1</v>
      </c>
      <c r="G31" s="22">
        <f>D31*F31</f>
        <v>6</v>
      </c>
      <c r="H31" s="6">
        <v>6</v>
      </c>
      <c r="I31" s="79">
        <f>E31*F31</f>
        <v>5.4</v>
      </c>
      <c r="J31" s="79">
        <v>5.4</v>
      </c>
      <c r="K31" s="78">
        <f>J31*151.02/1351.76</f>
        <v>0.6032934840504233</v>
      </c>
      <c r="L31" s="78">
        <f>SUM(J31:K31)</f>
        <v>6.003293484050424</v>
      </c>
      <c r="M31" s="78">
        <f>L31*1946/1409.98</f>
        <v>8.285514064002415</v>
      </c>
      <c r="N31" s="78">
        <f>M31*140.7/2074.08</f>
        <v>0.5620669544111797</v>
      </c>
      <c r="O31" s="80">
        <f>SUM(M31:N31)</f>
        <v>8.847581018413594</v>
      </c>
    </row>
    <row r="32" spans="1:15" ht="12.75">
      <c r="A32" s="35"/>
      <c r="B32" s="28" t="s">
        <v>7</v>
      </c>
      <c r="C32" s="29" t="s">
        <v>46</v>
      </c>
      <c r="D32" s="13"/>
      <c r="E32" s="13"/>
      <c r="F32" s="37"/>
      <c r="G32" s="14"/>
      <c r="H32" s="6"/>
      <c r="I32" s="71"/>
      <c r="J32" s="6"/>
      <c r="K32" s="71"/>
      <c r="L32" s="71"/>
      <c r="M32" s="71"/>
      <c r="N32" s="71"/>
      <c r="O32" s="71"/>
    </row>
    <row r="33" spans="1:15" ht="12.75">
      <c r="A33" s="35"/>
      <c r="B33" s="28" t="s">
        <v>8</v>
      </c>
      <c r="C33" s="29" t="s">
        <v>39</v>
      </c>
      <c r="D33" s="13"/>
      <c r="E33" s="13"/>
      <c r="F33" s="37"/>
      <c r="G33" s="14"/>
      <c r="H33" s="71"/>
      <c r="I33" s="71"/>
      <c r="J33" s="71"/>
      <c r="K33" s="71"/>
      <c r="L33" s="71"/>
      <c r="M33" s="71"/>
      <c r="N33" s="71"/>
      <c r="O33" s="71"/>
    </row>
    <row r="34" spans="1:15" ht="12.75">
      <c r="A34" s="35"/>
      <c r="B34" s="28" t="s">
        <v>5</v>
      </c>
      <c r="C34" s="30" t="s">
        <v>40</v>
      </c>
      <c r="D34" s="13"/>
      <c r="E34" s="13"/>
      <c r="F34" s="37"/>
      <c r="G34" s="14"/>
      <c r="H34" s="71"/>
      <c r="I34" s="71"/>
      <c r="J34" s="71"/>
      <c r="K34" s="71"/>
      <c r="L34" s="71"/>
      <c r="M34" s="71"/>
      <c r="N34" s="71"/>
      <c r="O34" s="71"/>
    </row>
    <row r="35" spans="1:15" ht="12.75">
      <c r="A35" s="35"/>
      <c r="B35" s="28" t="s">
        <v>6</v>
      </c>
      <c r="C35" s="29" t="s">
        <v>41</v>
      </c>
      <c r="D35" s="13"/>
      <c r="E35" s="13"/>
      <c r="F35" s="37"/>
      <c r="G35" s="14"/>
      <c r="H35" s="71"/>
      <c r="I35" s="71"/>
      <c r="J35" s="71"/>
      <c r="K35" s="71"/>
      <c r="L35" s="71"/>
      <c r="M35" s="71"/>
      <c r="N35" s="71"/>
      <c r="O35" s="71"/>
    </row>
    <row r="36" spans="1:15" ht="12.75">
      <c r="A36" s="36">
        <v>1</v>
      </c>
      <c r="B36" s="32" t="s">
        <v>44</v>
      </c>
      <c r="C36" s="33" t="s">
        <v>45</v>
      </c>
      <c r="D36" s="27">
        <v>0.6</v>
      </c>
      <c r="E36" s="6">
        <f>D36*0.9</f>
        <v>0.54</v>
      </c>
      <c r="F36" s="34">
        <v>10</v>
      </c>
      <c r="G36" s="22">
        <f>D36*F36</f>
        <v>6</v>
      </c>
      <c r="H36" s="71"/>
      <c r="I36" s="79">
        <f>E36*F36</f>
        <v>5.4</v>
      </c>
      <c r="J36" s="71"/>
      <c r="K36" s="71"/>
      <c r="L36" s="71"/>
      <c r="M36" s="71"/>
      <c r="N36" s="71"/>
      <c r="O36" s="71"/>
    </row>
    <row r="37" spans="1:15" ht="12.75">
      <c r="A37" s="36">
        <v>2</v>
      </c>
      <c r="B37" s="32">
        <v>5880</v>
      </c>
      <c r="C37" s="33" t="s">
        <v>47</v>
      </c>
      <c r="D37" s="27">
        <v>5.5</v>
      </c>
      <c r="E37" s="6">
        <f>D37*0.9</f>
        <v>4.95</v>
      </c>
      <c r="F37" s="34">
        <v>2</v>
      </c>
      <c r="G37" s="22">
        <f>D37*F37</f>
        <v>11</v>
      </c>
      <c r="H37" s="81">
        <f>SUM(G36:G37)</f>
        <v>17</v>
      </c>
      <c r="I37" s="79">
        <f>E37*F37</f>
        <v>9.9</v>
      </c>
      <c r="J37" s="81">
        <f>SUM(I36:I37)</f>
        <v>15.3</v>
      </c>
      <c r="K37" s="78">
        <f>J37*151.02/1351.76</f>
        <v>1.7093315381428658</v>
      </c>
      <c r="L37" s="78">
        <f>SUM(J37:K37)</f>
        <v>17.009331538142867</v>
      </c>
      <c r="M37" s="78">
        <f>L37*1946/1409.98</f>
        <v>23.475623181340175</v>
      </c>
      <c r="N37" s="78">
        <f>M37*140.7/2074.08</f>
        <v>1.5925230374983426</v>
      </c>
      <c r="O37" s="80">
        <f>SUM(M37:N37)</f>
        <v>25.068146218838518</v>
      </c>
    </row>
    <row r="38" spans="1:15" s="1" customFormat="1" ht="12" customHeight="1">
      <c r="A38" s="35"/>
      <c r="B38" s="17" t="s">
        <v>7</v>
      </c>
      <c r="C38" s="16">
        <v>6478</v>
      </c>
      <c r="D38" s="13"/>
      <c r="E38" s="13"/>
      <c r="F38" s="14"/>
      <c r="G38" s="15"/>
      <c r="H38" s="58"/>
      <c r="I38" s="58"/>
      <c r="J38" s="58"/>
      <c r="K38" s="58"/>
      <c r="L38" s="58"/>
      <c r="M38" s="58"/>
      <c r="N38" s="58"/>
      <c r="O38" s="58"/>
    </row>
    <row r="39" spans="1:15" s="1" customFormat="1" ht="12" customHeight="1">
      <c r="A39" s="35"/>
      <c r="B39" s="17" t="s">
        <v>8</v>
      </c>
      <c r="C39" s="16" t="s">
        <v>56</v>
      </c>
      <c r="D39" s="13"/>
      <c r="E39" s="13"/>
      <c r="F39" s="14"/>
      <c r="G39" s="15"/>
      <c r="H39" s="58"/>
      <c r="I39" s="58"/>
      <c r="J39" s="58"/>
      <c r="K39" s="58"/>
      <c r="L39" s="58"/>
      <c r="M39" s="58"/>
      <c r="N39" s="58"/>
      <c r="O39" s="58"/>
    </row>
    <row r="40" spans="1:15" s="1" customFormat="1" ht="12" customHeight="1">
      <c r="A40" s="35"/>
      <c r="B40" s="17" t="s">
        <v>5</v>
      </c>
      <c r="C40" s="18" t="s">
        <v>57</v>
      </c>
      <c r="D40" s="13"/>
      <c r="E40" s="13"/>
      <c r="F40" s="14"/>
      <c r="G40" s="15"/>
      <c r="H40" s="58"/>
      <c r="I40" s="58"/>
      <c r="J40" s="58"/>
      <c r="K40" s="58"/>
      <c r="L40" s="58"/>
      <c r="M40" s="58"/>
      <c r="N40" s="58"/>
      <c r="O40" s="58"/>
    </row>
    <row r="41" spans="1:15" s="1" customFormat="1" ht="12" customHeight="1">
      <c r="A41" s="35"/>
      <c r="B41" s="17" t="s">
        <v>6</v>
      </c>
      <c r="C41" s="16">
        <v>91114405</v>
      </c>
      <c r="D41" s="13"/>
      <c r="E41" s="13"/>
      <c r="F41" s="14"/>
      <c r="G41" s="15"/>
      <c r="H41" s="58"/>
      <c r="I41" s="58"/>
      <c r="J41" s="58"/>
      <c r="K41" s="58"/>
      <c r="L41" s="58"/>
      <c r="M41" s="58"/>
      <c r="N41" s="58"/>
      <c r="O41" s="58"/>
    </row>
    <row r="42" spans="1:15" s="3" customFormat="1" ht="12" customHeight="1">
      <c r="A42" s="12">
        <v>1</v>
      </c>
      <c r="B42" s="10">
        <v>5800</v>
      </c>
      <c r="C42" s="2" t="s">
        <v>68</v>
      </c>
      <c r="D42" s="6">
        <v>8</v>
      </c>
      <c r="E42" s="6">
        <f>D42*0.9</f>
        <v>7.2</v>
      </c>
      <c r="F42" s="10">
        <v>1</v>
      </c>
      <c r="G42" s="6">
        <f>D42*F42</f>
        <v>8</v>
      </c>
      <c r="H42" s="6">
        <v>8</v>
      </c>
      <c r="I42" s="79">
        <f>E42*F42</f>
        <v>7.2</v>
      </c>
      <c r="J42" s="79">
        <v>7.2</v>
      </c>
      <c r="K42" s="78">
        <f>J42*151.02/1351.76</f>
        <v>0.8043913120672309</v>
      </c>
      <c r="L42" s="78">
        <f>SUM(J42:K42)</f>
        <v>8.00439131206723</v>
      </c>
      <c r="M42" s="78">
        <f>L42*1946/1409.98</f>
        <v>11.04735208533655</v>
      </c>
      <c r="N42" s="78">
        <f>M42*140.7/2074.08</f>
        <v>0.7494226058815728</v>
      </c>
      <c r="O42" s="80">
        <f>SUM(M42:N42)</f>
        <v>11.796774691218124</v>
      </c>
    </row>
    <row r="43" spans="1:15" s="1" customFormat="1" ht="12" customHeight="1">
      <c r="A43" s="35"/>
      <c r="B43" s="17" t="s">
        <v>7</v>
      </c>
      <c r="C43" s="16" t="s">
        <v>58</v>
      </c>
      <c r="D43" s="38"/>
      <c r="E43" s="38"/>
      <c r="F43" s="14"/>
      <c r="G43" s="15"/>
      <c r="H43" s="58"/>
      <c r="I43" s="58"/>
      <c r="J43" s="58"/>
      <c r="K43" s="58"/>
      <c r="L43" s="58"/>
      <c r="M43" s="58"/>
      <c r="N43" s="58"/>
      <c r="O43" s="58"/>
    </row>
    <row r="44" spans="1:15" s="1" customFormat="1" ht="12" customHeight="1">
      <c r="A44" s="35"/>
      <c r="B44" s="17" t="s">
        <v>8</v>
      </c>
      <c r="C44" s="16" t="s">
        <v>59</v>
      </c>
      <c r="D44" s="13"/>
      <c r="E44" s="13"/>
      <c r="F44" s="14"/>
      <c r="G44" s="15"/>
      <c r="H44" s="58"/>
      <c r="I44" s="58"/>
      <c r="J44" s="58"/>
      <c r="K44" s="58"/>
      <c r="L44" s="58"/>
      <c r="M44" s="58"/>
      <c r="N44" s="58"/>
      <c r="O44" s="58"/>
    </row>
    <row r="45" spans="1:15" s="1" customFormat="1" ht="12" customHeight="1">
      <c r="A45" s="35"/>
      <c r="B45" s="17" t="s">
        <v>5</v>
      </c>
      <c r="C45" s="18" t="s">
        <v>60</v>
      </c>
      <c r="D45" s="13"/>
      <c r="E45" s="13"/>
      <c r="F45" s="14"/>
      <c r="G45" s="15"/>
      <c r="H45" s="58"/>
      <c r="I45" s="58"/>
      <c r="J45" s="58"/>
      <c r="K45" s="58"/>
      <c r="L45" s="58"/>
      <c r="M45" s="58"/>
      <c r="N45" s="58"/>
      <c r="O45" s="58"/>
    </row>
    <row r="46" spans="1:15" s="1" customFormat="1" ht="12" customHeight="1">
      <c r="A46" s="35"/>
      <c r="B46" s="17" t="s">
        <v>6</v>
      </c>
      <c r="C46" s="16">
        <v>97805477</v>
      </c>
      <c r="D46" s="13"/>
      <c r="E46" s="13"/>
      <c r="F46" s="14"/>
      <c r="G46" s="15"/>
      <c r="H46" s="58"/>
      <c r="I46" s="58"/>
      <c r="J46" s="58"/>
      <c r="K46" s="58"/>
      <c r="L46" s="58"/>
      <c r="M46" s="58"/>
      <c r="N46" s="58"/>
      <c r="O46" s="58"/>
    </row>
    <row r="47" spans="1:16" s="3" customFormat="1" ht="12" customHeight="1">
      <c r="A47" s="39">
        <v>1</v>
      </c>
      <c r="B47" s="40" t="s">
        <v>61</v>
      </c>
      <c r="C47" s="2" t="s">
        <v>62</v>
      </c>
      <c r="D47" s="6">
        <v>10</v>
      </c>
      <c r="E47" s="6">
        <f>D47*0.9</f>
        <v>9</v>
      </c>
      <c r="F47" s="10">
        <v>17</v>
      </c>
      <c r="G47" s="6">
        <f>D47*F47</f>
        <v>170</v>
      </c>
      <c r="H47" s="58"/>
      <c r="I47" s="79">
        <f>E47*F47</f>
        <v>153</v>
      </c>
      <c r="J47" s="58"/>
      <c r="K47" s="58"/>
      <c r="L47" s="58"/>
      <c r="M47" s="58"/>
      <c r="N47" s="58"/>
      <c r="O47" s="58"/>
      <c r="P47" s="1"/>
    </row>
    <row r="48" spans="1:16" s="3" customFormat="1" ht="12" customHeight="1">
      <c r="A48" s="39">
        <v>2</v>
      </c>
      <c r="B48" s="40">
        <v>6818</v>
      </c>
      <c r="C48" s="2" t="s">
        <v>63</v>
      </c>
      <c r="D48" s="6">
        <v>1</v>
      </c>
      <c r="E48" s="6">
        <f>D48*0.9</f>
        <v>0.9</v>
      </c>
      <c r="F48" s="10">
        <v>50</v>
      </c>
      <c r="G48" s="6">
        <f>D48*F48</f>
        <v>50</v>
      </c>
      <c r="H48" s="82">
        <f>SUM(G47:G48)</f>
        <v>220</v>
      </c>
      <c r="I48" s="79">
        <f>E48*F48</f>
        <v>45</v>
      </c>
      <c r="J48" s="82">
        <f>SUM(I47:I48)</f>
        <v>198</v>
      </c>
      <c r="K48" s="78">
        <f>J48*151.02/1351.76</f>
        <v>22.12076108184885</v>
      </c>
      <c r="L48" s="78">
        <f>SUM(J48:K48)</f>
        <v>220.12076108184885</v>
      </c>
      <c r="M48" s="78">
        <f>L48*1946/1409.98</f>
        <v>303.80218234675516</v>
      </c>
      <c r="N48" s="78">
        <f>M48*140.7/2074.08</f>
        <v>20.609121661743256</v>
      </c>
      <c r="O48" s="80">
        <f>SUM(M48:N48)</f>
        <v>324.4113040084984</v>
      </c>
      <c r="P48" s="1"/>
    </row>
    <row r="49" spans="1:17" s="1" customFormat="1" ht="12" customHeight="1">
      <c r="A49" s="35"/>
      <c r="B49" s="17" t="s">
        <v>7</v>
      </c>
      <c r="C49" s="16" t="s">
        <v>64</v>
      </c>
      <c r="D49" s="38"/>
      <c r="E49" s="38"/>
      <c r="F49" s="14"/>
      <c r="G49" s="15"/>
      <c r="H49" s="58"/>
      <c r="I49" s="58"/>
      <c r="J49" s="58"/>
      <c r="K49" s="58"/>
      <c r="L49" s="58"/>
      <c r="M49" s="58"/>
      <c r="N49" s="58"/>
      <c r="O49" s="58"/>
      <c r="Q49" s="46"/>
    </row>
    <row r="50" spans="1:17" s="1" customFormat="1" ht="12" customHeight="1">
      <c r="A50" s="35"/>
      <c r="B50" s="17" t="s">
        <v>8</v>
      </c>
      <c r="C50" s="16" t="s">
        <v>59</v>
      </c>
      <c r="D50" s="13"/>
      <c r="E50" s="13"/>
      <c r="F50" s="14"/>
      <c r="G50" s="15"/>
      <c r="H50" s="58"/>
      <c r="I50" s="58"/>
      <c r="J50" s="58"/>
      <c r="K50" s="58"/>
      <c r="L50" s="58"/>
      <c r="M50" s="58"/>
      <c r="N50" s="58"/>
      <c r="O50" s="58"/>
      <c r="Q50" s="46"/>
    </row>
    <row r="51" spans="1:17" s="1" customFormat="1" ht="12" customHeight="1">
      <c r="A51" s="35"/>
      <c r="B51" s="17" t="s">
        <v>5</v>
      </c>
      <c r="C51" s="18" t="s">
        <v>60</v>
      </c>
      <c r="D51" s="13"/>
      <c r="E51" s="13"/>
      <c r="F51" s="14"/>
      <c r="G51" s="15"/>
      <c r="H51" s="58"/>
      <c r="I51" s="58"/>
      <c r="J51" s="58"/>
      <c r="K51" s="58"/>
      <c r="L51" s="58"/>
      <c r="M51" s="58"/>
      <c r="N51" s="58"/>
      <c r="O51" s="58"/>
      <c r="Q51" s="46"/>
    </row>
    <row r="52" spans="1:17" s="1" customFormat="1" ht="12" customHeight="1">
      <c r="A52" s="35"/>
      <c r="B52" s="17" t="s">
        <v>6</v>
      </c>
      <c r="C52" s="16">
        <v>97805477</v>
      </c>
      <c r="D52" s="13"/>
      <c r="E52" s="13"/>
      <c r="F52" s="14"/>
      <c r="G52" s="15"/>
      <c r="H52" s="58"/>
      <c r="I52" s="58"/>
      <c r="J52" s="58"/>
      <c r="K52" s="58"/>
      <c r="L52" s="58"/>
      <c r="M52" s="58"/>
      <c r="N52" s="58"/>
      <c r="O52" s="58"/>
      <c r="Q52" s="46"/>
    </row>
    <row r="53" spans="1:17" s="3" customFormat="1" ht="12" customHeight="1">
      <c r="A53" s="39">
        <v>1</v>
      </c>
      <c r="B53" s="40" t="s">
        <v>65</v>
      </c>
      <c r="C53" s="2" t="s">
        <v>66</v>
      </c>
      <c r="D53" s="6">
        <v>10</v>
      </c>
      <c r="E53" s="6">
        <f>D53*0.9</f>
        <v>9</v>
      </c>
      <c r="F53" s="10">
        <v>10</v>
      </c>
      <c r="G53" s="6">
        <f>D53*F53</f>
        <v>100</v>
      </c>
      <c r="H53" s="6">
        <v>100</v>
      </c>
      <c r="I53" s="79">
        <f>E53*F53</f>
        <v>90</v>
      </c>
      <c r="J53" s="79">
        <v>90</v>
      </c>
      <c r="K53" s="78">
        <f>J53*151.02/1351.76</f>
        <v>10.054891400840386</v>
      </c>
      <c r="L53" s="78">
        <f>SUM(J53:K53)</f>
        <v>100.05489140084039</v>
      </c>
      <c r="M53" s="78">
        <f>L53*1946/1409.98</f>
        <v>138.0919010667069</v>
      </c>
      <c r="N53" s="78">
        <f>M53*140.7/2074.08</f>
        <v>9.36778257351966</v>
      </c>
      <c r="O53" s="80">
        <f>SUM(M53:N53)</f>
        <v>147.45968364022656</v>
      </c>
      <c r="P53" s="1"/>
      <c r="Q53" s="46"/>
    </row>
    <row r="54" spans="1:16" s="46" customFormat="1" ht="12.75">
      <c r="A54" s="54"/>
      <c r="B54" s="28" t="s">
        <v>7</v>
      </c>
      <c r="C54" s="29" t="s">
        <v>69</v>
      </c>
      <c r="D54" s="13"/>
      <c r="E54" s="13"/>
      <c r="F54" s="13"/>
      <c r="G54" s="15"/>
      <c r="H54" s="58"/>
      <c r="I54" s="58"/>
      <c r="J54" s="58"/>
      <c r="K54" s="58"/>
      <c r="L54" s="58"/>
      <c r="M54" s="58"/>
      <c r="N54" s="58"/>
      <c r="O54" s="58"/>
      <c r="P54" s="1"/>
    </row>
    <row r="55" spans="1:16" s="46" customFormat="1" ht="12.75">
      <c r="A55" s="54"/>
      <c r="B55" s="28" t="s">
        <v>8</v>
      </c>
      <c r="C55" s="29" t="s">
        <v>70</v>
      </c>
      <c r="D55" s="13"/>
      <c r="E55" s="13"/>
      <c r="F55" s="13"/>
      <c r="G55" s="15"/>
      <c r="H55" s="58"/>
      <c r="I55" s="58"/>
      <c r="J55" s="58"/>
      <c r="K55" s="58"/>
      <c r="L55" s="58"/>
      <c r="M55" s="58"/>
      <c r="N55" s="58"/>
      <c r="O55" s="58"/>
      <c r="P55" s="1"/>
    </row>
    <row r="56" spans="1:16" s="46" customFormat="1" ht="12.75">
      <c r="A56" s="54"/>
      <c r="B56" s="28" t="s">
        <v>5</v>
      </c>
      <c r="C56" s="30" t="s">
        <v>71</v>
      </c>
      <c r="D56" s="13"/>
      <c r="E56" s="13"/>
      <c r="F56" s="13"/>
      <c r="G56" s="15"/>
      <c r="H56" s="58"/>
      <c r="I56" s="58"/>
      <c r="J56" s="58"/>
      <c r="K56" s="58"/>
      <c r="L56" s="58"/>
      <c r="M56" s="58"/>
      <c r="N56" s="58"/>
      <c r="O56" s="58"/>
      <c r="P56" s="1"/>
    </row>
    <row r="57" spans="1:16" s="46" customFormat="1" ht="12.75">
      <c r="A57" s="54"/>
      <c r="B57" s="28" t="s">
        <v>6</v>
      </c>
      <c r="C57" s="29">
        <v>97873402</v>
      </c>
      <c r="D57" s="13"/>
      <c r="E57" s="13"/>
      <c r="F57" s="13"/>
      <c r="G57" s="7"/>
      <c r="H57" s="58"/>
      <c r="I57" s="58"/>
      <c r="J57" s="58"/>
      <c r="K57" s="58"/>
      <c r="L57" s="58"/>
      <c r="M57" s="58"/>
      <c r="N57" s="58"/>
      <c r="O57" s="58"/>
      <c r="P57" s="1"/>
    </row>
    <row r="58" spans="1:17" s="4" customFormat="1" ht="12.75">
      <c r="A58" s="31">
        <v>1</v>
      </c>
      <c r="B58" s="56">
        <v>5753</v>
      </c>
      <c r="C58" s="45" t="s">
        <v>72</v>
      </c>
      <c r="D58" s="6">
        <v>5.25</v>
      </c>
      <c r="E58" s="6">
        <f>D58*0.9</f>
        <v>4.7250000000000005</v>
      </c>
      <c r="F58" s="10">
        <v>30</v>
      </c>
      <c r="G58" s="6">
        <f>D58*F58</f>
        <v>157.5</v>
      </c>
      <c r="H58" s="6">
        <v>157.5</v>
      </c>
      <c r="I58" s="79">
        <v>141.9</v>
      </c>
      <c r="J58" s="6">
        <v>141.9</v>
      </c>
      <c r="K58" s="78">
        <f>J58*151.02/1351.76</f>
        <v>15.853212108658342</v>
      </c>
      <c r="L58" s="78">
        <f>SUM(J58:K58)</f>
        <v>157.75321210865835</v>
      </c>
      <c r="M58" s="78">
        <f>L58*1946/1409.98</f>
        <v>217.72489734850785</v>
      </c>
      <c r="N58" s="78">
        <f>M58*140.7/2074.08</f>
        <v>14.769870524249331</v>
      </c>
      <c r="O58" s="80">
        <f>SUM(M58:N58)</f>
        <v>232.4947678727572</v>
      </c>
      <c r="P58" s="1"/>
      <c r="Q58" s="46"/>
    </row>
    <row r="59" spans="1:17" s="48" customFormat="1" ht="12" customHeight="1">
      <c r="A59" s="54"/>
      <c r="B59" s="17" t="s">
        <v>7</v>
      </c>
      <c r="C59" s="16" t="s">
        <v>73</v>
      </c>
      <c r="D59" s="47"/>
      <c r="E59" s="47"/>
      <c r="F59" s="47"/>
      <c r="G59" s="13"/>
      <c r="H59" s="58"/>
      <c r="I59" s="58"/>
      <c r="J59" s="58"/>
      <c r="K59" s="58"/>
      <c r="L59" s="58"/>
      <c r="M59" s="58"/>
      <c r="N59" s="58"/>
      <c r="O59" s="58"/>
      <c r="P59" s="1"/>
      <c r="Q59" s="46"/>
    </row>
    <row r="60" spans="1:17" s="48" customFormat="1" ht="12" customHeight="1">
      <c r="A60" s="54"/>
      <c r="B60" s="17" t="s">
        <v>8</v>
      </c>
      <c r="C60" s="16" t="s">
        <v>74</v>
      </c>
      <c r="D60" s="13"/>
      <c r="E60" s="13"/>
      <c r="F60" s="13"/>
      <c r="G60" s="13"/>
      <c r="H60" s="58"/>
      <c r="I60" s="58"/>
      <c r="J60" s="58"/>
      <c r="K60" s="58"/>
      <c r="L60" s="58"/>
      <c r="M60" s="58"/>
      <c r="N60" s="58"/>
      <c r="O60" s="58"/>
      <c r="P60" s="1"/>
      <c r="Q60" s="46"/>
    </row>
    <row r="61" spans="1:17" s="48" customFormat="1" ht="12" customHeight="1">
      <c r="A61" s="54"/>
      <c r="B61" s="17" t="s">
        <v>5</v>
      </c>
      <c r="C61" s="18" t="s">
        <v>75</v>
      </c>
      <c r="D61" s="13"/>
      <c r="E61" s="13"/>
      <c r="F61" s="13"/>
      <c r="G61" s="13"/>
      <c r="H61" s="58"/>
      <c r="I61" s="58"/>
      <c r="J61" s="58"/>
      <c r="K61" s="58"/>
      <c r="L61" s="58"/>
      <c r="M61" s="58"/>
      <c r="N61" s="58"/>
      <c r="O61" s="58"/>
      <c r="P61" s="1"/>
      <c r="Q61" s="46"/>
    </row>
    <row r="62" spans="1:17" s="48" customFormat="1" ht="12" customHeight="1">
      <c r="A62" s="54"/>
      <c r="B62" s="17" t="s">
        <v>6</v>
      </c>
      <c r="C62" s="16">
        <v>91086017</v>
      </c>
      <c r="D62" s="13"/>
      <c r="E62" s="13"/>
      <c r="F62" s="13"/>
      <c r="G62" s="13"/>
      <c r="H62" s="58"/>
      <c r="I62" s="58"/>
      <c r="J62" s="58"/>
      <c r="K62" s="58"/>
      <c r="L62" s="58"/>
      <c r="M62" s="58"/>
      <c r="N62" s="58"/>
      <c r="O62" s="58"/>
      <c r="P62" s="1"/>
      <c r="Q62" s="46"/>
    </row>
    <row r="63" spans="1:16" s="46" customFormat="1" ht="12.75">
      <c r="A63" s="49">
        <v>1</v>
      </c>
      <c r="B63" s="51" t="s">
        <v>80</v>
      </c>
      <c r="C63" s="52" t="s">
        <v>81</v>
      </c>
      <c r="D63" s="50">
        <v>8.5</v>
      </c>
      <c r="E63" s="6">
        <f>D63*0.9</f>
        <v>7.65</v>
      </c>
      <c r="F63" s="51">
        <v>2</v>
      </c>
      <c r="G63" s="43">
        <f>D63*F63</f>
        <v>17</v>
      </c>
      <c r="H63" s="58"/>
      <c r="I63" s="79">
        <f>E63*F63</f>
        <v>15.3</v>
      </c>
      <c r="J63" s="58"/>
      <c r="K63" s="58"/>
      <c r="L63" s="58"/>
      <c r="M63" s="58"/>
      <c r="N63" s="58"/>
      <c r="O63" s="58"/>
      <c r="P63" s="1"/>
    </row>
    <row r="64" spans="1:16" s="46" customFormat="1" ht="12.75">
      <c r="A64" s="49">
        <v>2</v>
      </c>
      <c r="B64" s="51" t="s">
        <v>78</v>
      </c>
      <c r="C64" s="52" t="s">
        <v>79</v>
      </c>
      <c r="D64" s="50">
        <v>8.5</v>
      </c>
      <c r="E64" s="6">
        <f>D64*0.9</f>
        <v>7.65</v>
      </c>
      <c r="F64" s="51">
        <v>2</v>
      </c>
      <c r="G64" s="43">
        <f>D64*F64</f>
        <v>17</v>
      </c>
      <c r="H64" s="58"/>
      <c r="I64" s="79">
        <f>E64*F64</f>
        <v>15.3</v>
      </c>
      <c r="J64" s="58"/>
      <c r="K64" s="58"/>
      <c r="L64" s="58"/>
      <c r="M64" s="58"/>
      <c r="N64" s="58"/>
      <c r="O64" s="58"/>
      <c r="P64" s="1"/>
    </row>
    <row r="65" spans="1:16" s="46" customFormat="1" ht="12.75">
      <c r="A65" s="49">
        <v>3</v>
      </c>
      <c r="B65" s="51" t="s">
        <v>76</v>
      </c>
      <c r="C65" s="52" t="s">
        <v>77</v>
      </c>
      <c r="D65" s="50">
        <v>8.5</v>
      </c>
      <c r="E65" s="6">
        <f>D65*0.9</f>
        <v>7.65</v>
      </c>
      <c r="F65" s="51">
        <v>2</v>
      </c>
      <c r="G65" s="43">
        <f>D65*F65</f>
        <v>17</v>
      </c>
      <c r="H65" s="82">
        <f>SUM(G63:G65)</f>
        <v>51</v>
      </c>
      <c r="I65" s="79">
        <f>E65*F65</f>
        <v>15.3</v>
      </c>
      <c r="J65" s="82">
        <f>SUM(I63:I65)</f>
        <v>45.900000000000006</v>
      </c>
      <c r="K65" s="78">
        <f>J65*151.02/1351.76</f>
        <v>5.127994614428598</v>
      </c>
      <c r="L65" s="78">
        <f>SUM(J65:K65)</f>
        <v>51.02799461442861</v>
      </c>
      <c r="M65" s="78">
        <f>L65*1946/1409.98</f>
        <v>70.42686954402053</v>
      </c>
      <c r="N65" s="78">
        <f>M65*140.7/2074.08</f>
        <v>4.777569112495029</v>
      </c>
      <c r="O65" s="80">
        <f>SUM(M65:N65)</f>
        <v>75.20443865651556</v>
      </c>
      <c r="P65" s="1"/>
    </row>
    <row r="66" spans="1:15" s="1" customFormat="1" ht="12" customHeight="1">
      <c r="A66" s="58"/>
      <c r="B66" s="17" t="s">
        <v>7</v>
      </c>
      <c r="C66" s="59" t="s">
        <v>93</v>
      </c>
      <c r="D66" s="13"/>
      <c r="E66" s="13"/>
      <c r="F66" s="14"/>
      <c r="G66" s="15"/>
      <c r="H66" s="58"/>
      <c r="I66" s="58"/>
      <c r="J66" s="58"/>
      <c r="K66" s="58"/>
      <c r="L66" s="58"/>
      <c r="M66" s="58"/>
      <c r="N66" s="58"/>
      <c r="O66" s="58"/>
    </row>
    <row r="67" spans="1:15" s="1" customFormat="1" ht="12" customHeight="1">
      <c r="A67" s="58"/>
      <c r="B67" s="17" t="s">
        <v>8</v>
      </c>
      <c r="C67" s="16" t="s">
        <v>94</v>
      </c>
      <c r="D67" s="13"/>
      <c r="E67" s="13"/>
      <c r="F67" s="14"/>
      <c r="G67" s="15"/>
      <c r="H67" s="58"/>
      <c r="I67" s="58"/>
      <c r="J67" s="58"/>
      <c r="K67" s="58"/>
      <c r="L67" s="58"/>
      <c r="M67" s="58"/>
      <c r="N67" s="58"/>
      <c r="O67" s="58"/>
    </row>
    <row r="68" spans="1:15" s="1" customFormat="1" ht="12" customHeight="1">
      <c r="A68" s="58"/>
      <c r="B68" s="17" t="s">
        <v>5</v>
      </c>
      <c r="C68" s="18" t="s">
        <v>95</v>
      </c>
      <c r="D68" s="13"/>
      <c r="E68" s="13"/>
      <c r="F68" s="14"/>
      <c r="G68" s="15"/>
      <c r="H68" s="58"/>
      <c r="I68" s="58"/>
      <c r="J68" s="58"/>
      <c r="K68" s="58"/>
      <c r="L68" s="58"/>
      <c r="M68" s="58"/>
      <c r="N68" s="58"/>
      <c r="O68" s="58"/>
    </row>
    <row r="69" spans="1:15" s="1" customFormat="1" ht="12" customHeight="1">
      <c r="A69" s="58"/>
      <c r="B69" s="17" t="s">
        <v>6</v>
      </c>
      <c r="C69" s="60" t="s">
        <v>96</v>
      </c>
      <c r="D69" s="13"/>
      <c r="E69" s="13"/>
      <c r="F69" s="14"/>
      <c r="G69" s="15"/>
      <c r="H69" s="58"/>
      <c r="I69" s="58"/>
      <c r="J69" s="58"/>
      <c r="K69" s="58"/>
      <c r="L69" s="58"/>
      <c r="M69" s="58"/>
      <c r="N69" s="58"/>
      <c r="O69" s="58"/>
    </row>
    <row r="70" spans="1:15" s="3" customFormat="1" ht="12" customHeight="1">
      <c r="A70" s="12">
        <v>1</v>
      </c>
      <c r="B70" s="10" t="s">
        <v>80</v>
      </c>
      <c r="C70" s="2" t="s">
        <v>97</v>
      </c>
      <c r="D70" s="6">
        <v>8.5</v>
      </c>
      <c r="E70" s="6">
        <f>D70*0.9</f>
        <v>7.65</v>
      </c>
      <c r="F70" s="10">
        <v>4</v>
      </c>
      <c r="G70" s="6">
        <f>D70*F70</f>
        <v>34</v>
      </c>
      <c r="H70" s="68"/>
      <c r="I70" s="79">
        <f>E70*F70</f>
        <v>30.6</v>
      </c>
      <c r="J70" s="68"/>
      <c r="K70" s="68"/>
      <c r="L70" s="68"/>
      <c r="M70" s="68"/>
      <c r="N70" s="68"/>
      <c r="O70" s="68"/>
    </row>
    <row r="71" spans="1:15" s="3" customFormat="1" ht="12" customHeight="1">
      <c r="A71" s="12">
        <v>2</v>
      </c>
      <c r="B71" s="10" t="s">
        <v>78</v>
      </c>
      <c r="C71" s="2" t="s">
        <v>98</v>
      </c>
      <c r="D71" s="6">
        <v>8.5</v>
      </c>
      <c r="E71" s="6">
        <f aca="true" t="shared" si="3" ref="E71:E94">D71*0.9</f>
        <v>7.65</v>
      </c>
      <c r="F71" s="10">
        <v>4</v>
      </c>
      <c r="G71" s="6">
        <f>D71*F71</f>
        <v>34</v>
      </c>
      <c r="H71" s="68"/>
      <c r="I71" s="79">
        <f aca="true" t="shared" si="4" ref="I71:I94">E71*F71</f>
        <v>30.6</v>
      </c>
      <c r="J71" s="68"/>
      <c r="K71" s="68"/>
      <c r="L71" s="68"/>
      <c r="M71" s="68"/>
      <c r="N71" s="68"/>
      <c r="O71" s="68"/>
    </row>
    <row r="72" spans="1:15" s="3" customFormat="1" ht="12" customHeight="1">
      <c r="A72" s="12">
        <v>3</v>
      </c>
      <c r="B72" s="10" t="s">
        <v>76</v>
      </c>
      <c r="C72" s="2" t="s">
        <v>99</v>
      </c>
      <c r="D72" s="6">
        <v>8.5</v>
      </c>
      <c r="E72" s="6">
        <f t="shared" si="3"/>
        <v>7.65</v>
      </c>
      <c r="F72" s="10">
        <v>4</v>
      </c>
      <c r="G72" s="6">
        <f>D72*F72</f>
        <v>34</v>
      </c>
      <c r="H72" s="68"/>
      <c r="I72" s="79">
        <f t="shared" si="4"/>
        <v>30.6</v>
      </c>
      <c r="J72" s="68"/>
      <c r="K72" s="68"/>
      <c r="L72" s="68"/>
      <c r="M72" s="68"/>
      <c r="N72" s="68"/>
      <c r="O72" s="68"/>
    </row>
    <row r="73" spans="1:15" s="3" customFormat="1" ht="12" customHeight="1">
      <c r="A73" s="12">
        <v>4</v>
      </c>
      <c r="B73" s="10" t="s">
        <v>100</v>
      </c>
      <c r="C73" s="2" t="s">
        <v>101</v>
      </c>
      <c r="D73" s="6">
        <v>0.6</v>
      </c>
      <c r="E73" s="6">
        <f t="shared" si="3"/>
        <v>0.54</v>
      </c>
      <c r="F73" s="10">
        <v>2</v>
      </c>
      <c r="G73" s="6">
        <f aca="true" t="shared" si="5" ref="G73:G94">D73*F73</f>
        <v>1.2</v>
      </c>
      <c r="H73" s="68"/>
      <c r="I73" s="79">
        <f t="shared" si="4"/>
        <v>1.08</v>
      </c>
      <c r="J73" s="68"/>
      <c r="K73" s="68"/>
      <c r="L73" s="68"/>
      <c r="M73" s="68"/>
      <c r="N73" s="68"/>
      <c r="O73" s="68"/>
    </row>
    <row r="74" spans="1:15" s="3" customFormat="1" ht="12" customHeight="1">
      <c r="A74" s="12">
        <v>5</v>
      </c>
      <c r="B74" s="10" t="s">
        <v>102</v>
      </c>
      <c r="C74" s="2" t="s">
        <v>103</v>
      </c>
      <c r="D74" s="6">
        <v>0.6</v>
      </c>
      <c r="E74" s="6">
        <f t="shared" si="3"/>
        <v>0.54</v>
      </c>
      <c r="F74" s="10">
        <v>5</v>
      </c>
      <c r="G74" s="6">
        <f t="shared" si="5"/>
        <v>3</v>
      </c>
      <c r="H74" s="68"/>
      <c r="I74" s="79">
        <f t="shared" si="4"/>
        <v>2.7</v>
      </c>
      <c r="J74" s="68"/>
      <c r="K74" s="68"/>
      <c r="L74" s="68"/>
      <c r="M74" s="68"/>
      <c r="N74" s="68"/>
      <c r="O74" s="68"/>
    </row>
    <row r="75" spans="1:15" s="3" customFormat="1" ht="12" customHeight="1">
      <c r="A75" s="12">
        <v>6</v>
      </c>
      <c r="B75" s="61" t="s">
        <v>104</v>
      </c>
      <c r="C75" s="2" t="s">
        <v>105</v>
      </c>
      <c r="D75" s="6">
        <v>0.6</v>
      </c>
      <c r="E75" s="6">
        <f t="shared" si="3"/>
        <v>0.54</v>
      </c>
      <c r="F75" s="10">
        <v>2</v>
      </c>
      <c r="G75" s="6">
        <f t="shared" si="5"/>
        <v>1.2</v>
      </c>
      <c r="H75" s="68"/>
      <c r="I75" s="79">
        <f t="shared" si="4"/>
        <v>1.08</v>
      </c>
      <c r="J75" s="68"/>
      <c r="K75" s="68"/>
      <c r="L75" s="68"/>
      <c r="M75" s="68"/>
      <c r="N75" s="68"/>
      <c r="O75" s="68"/>
    </row>
    <row r="76" spans="1:15" s="3" customFormat="1" ht="12" customHeight="1">
      <c r="A76" s="12">
        <v>7</v>
      </c>
      <c r="B76" s="10" t="s">
        <v>106</v>
      </c>
      <c r="C76" s="2" t="s">
        <v>107</v>
      </c>
      <c r="D76" s="6">
        <v>0.6</v>
      </c>
      <c r="E76" s="6">
        <f t="shared" si="3"/>
        <v>0.54</v>
      </c>
      <c r="F76" s="10">
        <v>2</v>
      </c>
      <c r="G76" s="6">
        <f t="shared" si="5"/>
        <v>1.2</v>
      </c>
      <c r="H76" s="68"/>
      <c r="I76" s="79">
        <f t="shared" si="4"/>
        <v>1.08</v>
      </c>
      <c r="J76" s="68"/>
      <c r="K76" s="68"/>
      <c r="L76" s="68"/>
      <c r="M76" s="68"/>
      <c r="N76" s="68"/>
      <c r="O76" s="68"/>
    </row>
    <row r="77" spans="1:15" s="3" customFormat="1" ht="12" customHeight="1">
      <c r="A77" s="12">
        <v>8</v>
      </c>
      <c r="B77" s="10" t="s">
        <v>108</v>
      </c>
      <c r="C77" s="2" t="s">
        <v>109</v>
      </c>
      <c r="D77" s="6">
        <v>0.6</v>
      </c>
      <c r="E77" s="6">
        <f t="shared" si="3"/>
        <v>0.54</v>
      </c>
      <c r="F77" s="10">
        <v>2</v>
      </c>
      <c r="G77" s="6">
        <f t="shared" si="5"/>
        <v>1.2</v>
      </c>
      <c r="H77" s="68"/>
      <c r="I77" s="79">
        <f t="shared" si="4"/>
        <v>1.08</v>
      </c>
      <c r="J77" s="68"/>
      <c r="K77" s="68"/>
      <c r="L77" s="68"/>
      <c r="M77" s="68"/>
      <c r="N77" s="68"/>
      <c r="O77" s="68"/>
    </row>
    <row r="78" spans="1:15" s="3" customFormat="1" ht="12" customHeight="1">
      <c r="A78" s="12">
        <v>9</v>
      </c>
      <c r="B78" s="10" t="s">
        <v>110</v>
      </c>
      <c r="C78" s="2" t="s">
        <v>111</v>
      </c>
      <c r="D78" s="6">
        <v>0.6</v>
      </c>
      <c r="E78" s="6">
        <f t="shared" si="3"/>
        <v>0.54</v>
      </c>
      <c r="F78" s="10">
        <v>2</v>
      </c>
      <c r="G78" s="6">
        <f t="shared" si="5"/>
        <v>1.2</v>
      </c>
      <c r="H78" s="68"/>
      <c r="I78" s="79">
        <f t="shared" si="4"/>
        <v>1.08</v>
      </c>
      <c r="J78" s="68"/>
      <c r="K78" s="68"/>
      <c r="L78" s="68"/>
      <c r="M78" s="68"/>
      <c r="N78" s="68"/>
      <c r="O78" s="68"/>
    </row>
    <row r="79" spans="1:15" s="4" customFormat="1" ht="12" customHeight="1">
      <c r="A79" s="12">
        <v>10</v>
      </c>
      <c r="B79" s="10" t="s">
        <v>112</v>
      </c>
      <c r="C79" s="2" t="s">
        <v>113</v>
      </c>
      <c r="D79" s="6">
        <v>0.6</v>
      </c>
      <c r="E79" s="6">
        <f t="shared" si="3"/>
        <v>0.54</v>
      </c>
      <c r="F79" s="10">
        <v>5</v>
      </c>
      <c r="G79" s="6">
        <f t="shared" si="5"/>
        <v>3</v>
      </c>
      <c r="H79" s="69"/>
      <c r="I79" s="79">
        <f t="shared" si="4"/>
        <v>2.7</v>
      </c>
      <c r="J79" s="69"/>
      <c r="K79" s="69"/>
      <c r="L79" s="69"/>
      <c r="M79" s="69"/>
      <c r="N79" s="69"/>
      <c r="O79" s="69"/>
    </row>
    <row r="80" spans="1:15" s="3" customFormat="1" ht="12" customHeight="1">
      <c r="A80" s="12">
        <v>11</v>
      </c>
      <c r="B80" s="10" t="s">
        <v>114</v>
      </c>
      <c r="C80" s="2" t="s">
        <v>115</v>
      </c>
      <c r="D80" s="6">
        <v>0.6</v>
      </c>
      <c r="E80" s="6">
        <f t="shared" si="3"/>
        <v>0.54</v>
      </c>
      <c r="F80" s="10">
        <v>2</v>
      </c>
      <c r="G80" s="6">
        <f t="shared" si="5"/>
        <v>1.2</v>
      </c>
      <c r="H80" s="68"/>
      <c r="I80" s="79">
        <f t="shared" si="4"/>
        <v>1.08</v>
      </c>
      <c r="J80" s="68"/>
      <c r="K80" s="68"/>
      <c r="L80" s="68"/>
      <c r="M80" s="68"/>
      <c r="N80" s="68"/>
      <c r="O80" s="68"/>
    </row>
    <row r="81" spans="1:15" s="3" customFormat="1" ht="12" customHeight="1">
      <c r="A81" s="12">
        <v>12</v>
      </c>
      <c r="B81" s="10" t="s">
        <v>116</v>
      </c>
      <c r="C81" s="2" t="s">
        <v>117</v>
      </c>
      <c r="D81" s="6">
        <v>0.6</v>
      </c>
      <c r="E81" s="6">
        <f t="shared" si="3"/>
        <v>0.54</v>
      </c>
      <c r="F81" s="10">
        <v>2</v>
      </c>
      <c r="G81" s="6">
        <f t="shared" si="5"/>
        <v>1.2</v>
      </c>
      <c r="H81" s="68"/>
      <c r="I81" s="79">
        <f t="shared" si="4"/>
        <v>1.08</v>
      </c>
      <c r="J81" s="68"/>
      <c r="K81" s="68"/>
      <c r="L81" s="68"/>
      <c r="M81" s="68"/>
      <c r="N81" s="68"/>
      <c r="O81" s="68"/>
    </row>
    <row r="82" spans="1:15" s="3" customFormat="1" ht="12" customHeight="1">
      <c r="A82" s="12">
        <v>13</v>
      </c>
      <c r="B82" s="10" t="s">
        <v>118</v>
      </c>
      <c r="C82" s="2" t="s">
        <v>119</v>
      </c>
      <c r="D82" s="6">
        <v>0.6</v>
      </c>
      <c r="E82" s="6">
        <f t="shared" si="3"/>
        <v>0.54</v>
      </c>
      <c r="F82" s="10">
        <v>2</v>
      </c>
      <c r="G82" s="6">
        <f t="shared" si="5"/>
        <v>1.2</v>
      </c>
      <c r="H82" s="68"/>
      <c r="I82" s="79">
        <f t="shared" si="4"/>
        <v>1.08</v>
      </c>
      <c r="J82" s="68"/>
      <c r="K82" s="68"/>
      <c r="L82" s="68"/>
      <c r="M82" s="68"/>
      <c r="N82" s="68"/>
      <c r="O82" s="68"/>
    </row>
    <row r="83" spans="1:15" s="3" customFormat="1" ht="12" customHeight="1">
      <c r="A83" s="12">
        <v>14</v>
      </c>
      <c r="B83" s="10" t="s">
        <v>30</v>
      </c>
      <c r="C83" s="2" t="s">
        <v>120</v>
      </c>
      <c r="D83" s="6">
        <v>0.6</v>
      </c>
      <c r="E83" s="6">
        <f t="shared" si="3"/>
        <v>0.54</v>
      </c>
      <c r="F83" s="10">
        <v>10</v>
      </c>
      <c r="G83" s="6">
        <f t="shared" si="5"/>
        <v>6</v>
      </c>
      <c r="H83" s="68"/>
      <c r="I83" s="79">
        <f t="shared" si="4"/>
        <v>5.4</v>
      </c>
      <c r="J83" s="68"/>
      <c r="K83" s="68"/>
      <c r="L83" s="68"/>
      <c r="M83" s="68"/>
      <c r="N83" s="68"/>
      <c r="O83" s="68"/>
    </row>
    <row r="84" spans="1:15" s="3" customFormat="1" ht="12" customHeight="1">
      <c r="A84" s="12">
        <v>15</v>
      </c>
      <c r="B84" s="10" t="s">
        <v>32</v>
      </c>
      <c r="C84" s="2" t="s">
        <v>121</v>
      </c>
      <c r="D84" s="6">
        <v>0.6</v>
      </c>
      <c r="E84" s="6">
        <f t="shared" si="3"/>
        <v>0.54</v>
      </c>
      <c r="F84" s="10">
        <v>10</v>
      </c>
      <c r="G84" s="6">
        <f t="shared" si="5"/>
        <v>6</v>
      </c>
      <c r="H84" s="68"/>
      <c r="I84" s="79">
        <f t="shared" si="4"/>
        <v>5.4</v>
      </c>
      <c r="J84" s="68"/>
      <c r="K84" s="68"/>
      <c r="L84" s="68"/>
      <c r="M84" s="68"/>
      <c r="N84" s="68"/>
      <c r="O84" s="68"/>
    </row>
    <row r="85" spans="1:15" s="3" customFormat="1" ht="12" customHeight="1">
      <c r="A85" s="12">
        <v>16</v>
      </c>
      <c r="B85" s="10" t="s">
        <v>34</v>
      </c>
      <c r="C85" s="2" t="s">
        <v>122</v>
      </c>
      <c r="D85" s="6">
        <v>0.6</v>
      </c>
      <c r="E85" s="6">
        <f t="shared" si="3"/>
        <v>0.54</v>
      </c>
      <c r="F85" s="10">
        <v>5</v>
      </c>
      <c r="G85" s="6">
        <f t="shared" si="5"/>
        <v>3</v>
      </c>
      <c r="H85" s="68"/>
      <c r="I85" s="79">
        <f t="shared" si="4"/>
        <v>2.7</v>
      </c>
      <c r="J85" s="68"/>
      <c r="K85" s="68"/>
      <c r="L85" s="68"/>
      <c r="M85" s="68"/>
      <c r="N85" s="68"/>
      <c r="O85" s="68"/>
    </row>
    <row r="86" spans="1:15" s="3" customFormat="1" ht="12" customHeight="1">
      <c r="A86" s="12">
        <v>17</v>
      </c>
      <c r="B86" s="10" t="s">
        <v>36</v>
      </c>
      <c r="C86" s="2" t="s">
        <v>123</v>
      </c>
      <c r="D86" s="6">
        <v>0.6</v>
      </c>
      <c r="E86" s="6">
        <f t="shared" si="3"/>
        <v>0.54</v>
      </c>
      <c r="F86" s="10">
        <v>3</v>
      </c>
      <c r="G86" s="6">
        <f t="shared" si="5"/>
        <v>1.7999999999999998</v>
      </c>
      <c r="H86" s="68"/>
      <c r="I86" s="79">
        <f t="shared" si="4"/>
        <v>1.62</v>
      </c>
      <c r="J86" s="68"/>
      <c r="K86" s="68"/>
      <c r="L86" s="68"/>
      <c r="M86" s="68"/>
      <c r="N86" s="68"/>
      <c r="O86" s="68"/>
    </row>
    <row r="87" spans="1:15" s="3" customFormat="1" ht="12" customHeight="1">
      <c r="A87" s="12">
        <v>18</v>
      </c>
      <c r="B87" s="10" t="s">
        <v>61</v>
      </c>
      <c r="C87" s="2" t="s">
        <v>62</v>
      </c>
      <c r="D87" s="6">
        <v>10</v>
      </c>
      <c r="E87" s="6">
        <f t="shared" si="3"/>
        <v>9</v>
      </c>
      <c r="F87" s="10">
        <v>2</v>
      </c>
      <c r="G87" s="6">
        <f t="shared" si="5"/>
        <v>20</v>
      </c>
      <c r="H87" s="68"/>
      <c r="I87" s="79">
        <f t="shared" si="4"/>
        <v>18</v>
      </c>
      <c r="J87" s="68"/>
      <c r="K87" s="68"/>
      <c r="L87" s="68"/>
      <c r="M87" s="68"/>
      <c r="N87" s="68"/>
      <c r="O87" s="68"/>
    </row>
    <row r="88" spans="1:15" s="3" customFormat="1" ht="12" customHeight="1">
      <c r="A88" s="12">
        <v>19</v>
      </c>
      <c r="B88" s="10">
        <v>5780</v>
      </c>
      <c r="C88" s="2" t="s">
        <v>124</v>
      </c>
      <c r="D88" s="6">
        <v>5</v>
      </c>
      <c r="E88" s="6">
        <f t="shared" si="3"/>
        <v>4.5</v>
      </c>
      <c r="F88" s="10">
        <v>1</v>
      </c>
      <c r="G88" s="6">
        <f t="shared" si="5"/>
        <v>5</v>
      </c>
      <c r="H88" s="68"/>
      <c r="I88" s="79">
        <f t="shared" si="4"/>
        <v>4.5</v>
      </c>
      <c r="J88" s="68"/>
      <c r="K88" s="68"/>
      <c r="L88" s="68"/>
      <c r="M88" s="68"/>
      <c r="N88" s="68"/>
      <c r="O88" s="68"/>
    </row>
    <row r="89" spans="1:15" s="3" customFormat="1" ht="12" customHeight="1">
      <c r="A89" s="12">
        <v>20</v>
      </c>
      <c r="B89" s="10">
        <v>5781</v>
      </c>
      <c r="C89" s="2" t="s">
        <v>125</v>
      </c>
      <c r="D89" s="6">
        <v>5</v>
      </c>
      <c r="E89" s="6">
        <f t="shared" si="3"/>
        <v>4.5</v>
      </c>
      <c r="F89" s="10">
        <v>6</v>
      </c>
      <c r="G89" s="6">
        <f t="shared" si="5"/>
        <v>30</v>
      </c>
      <c r="H89" s="68"/>
      <c r="I89" s="79">
        <f t="shared" si="4"/>
        <v>27</v>
      </c>
      <c r="J89" s="68"/>
      <c r="K89" s="68"/>
      <c r="L89" s="68"/>
      <c r="M89" s="68"/>
      <c r="N89" s="68"/>
      <c r="O89" s="68"/>
    </row>
    <row r="90" spans="1:15" s="3" customFormat="1" ht="12" customHeight="1">
      <c r="A90" s="12">
        <v>21</v>
      </c>
      <c r="B90" s="10" t="s">
        <v>126</v>
      </c>
      <c r="C90" s="2" t="s">
        <v>127</v>
      </c>
      <c r="D90" s="6">
        <v>0.6</v>
      </c>
      <c r="E90" s="6">
        <f t="shared" si="3"/>
        <v>0.54</v>
      </c>
      <c r="F90" s="10">
        <v>10</v>
      </c>
      <c r="G90" s="6">
        <f t="shared" si="5"/>
        <v>6</v>
      </c>
      <c r="H90" s="68"/>
      <c r="I90" s="79">
        <f t="shared" si="4"/>
        <v>5.4</v>
      </c>
      <c r="J90" s="68"/>
      <c r="K90" s="68"/>
      <c r="L90" s="68"/>
      <c r="M90" s="68"/>
      <c r="N90" s="68"/>
      <c r="O90" s="68"/>
    </row>
    <row r="91" spans="1:15" s="3" customFormat="1" ht="12" customHeight="1">
      <c r="A91" s="12">
        <v>22</v>
      </c>
      <c r="B91" s="10" t="s">
        <v>44</v>
      </c>
      <c r="C91" s="2" t="s">
        <v>51</v>
      </c>
      <c r="D91" s="6">
        <v>0.6</v>
      </c>
      <c r="E91" s="6">
        <f t="shared" si="3"/>
        <v>0.54</v>
      </c>
      <c r="F91" s="10">
        <v>5</v>
      </c>
      <c r="G91" s="6">
        <f t="shared" si="5"/>
        <v>3</v>
      </c>
      <c r="H91" s="68"/>
      <c r="I91" s="79">
        <f t="shared" si="4"/>
        <v>2.7</v>
      </c>
      <c r="J91" s="68"/>
      <c r="K91" s="68"/>
      <c r="L91" s="68"/>
      <c r="M91" s="68"/>
      <c r="N91" s="68"/>
      <c r="O91" s="68"/>
    </row>
    <row r="92" spans="1:15" s="3" customFormat="1" ht="12" customHeight="1">
      <c r="A92" s="12">
        <v>23</v>
      </c>
      <c r="B92" s="10" t="s">
        <v>128</v>
      </c>
      <c r="C92" s="2" t="s">
        <v>129</v>
      </c>
      <c r="D92" s="6">
        <v>5</v>
      </c>
      <c r="E92" s="6">
        <f t="shared" si="3"/>
        <v>4.5</v>
      </c>
      <c r="F92" s="10">
        <v>2</v>
      </c>
      <c r="G92" s="6">
        <f t="shared" si="5"/>
        <v>10</v>
      </c>
      <c r="H92" s="68"/>
      <c r="I92" s="79">
        <f t="shared" si="4"/>
        <v>9</v>
      </c>
      <c r="J92" s="68"/>
      <c r="K92" s="68"/>
      <c r="L92" s="68"/>
      <c r="M92" s="68"/>
      <c r="N92" s="68"/>
      <c r="O92" s="68"/>
    </row>
    <row r="93" spans="1:15" s="3" customFormat="1" ht="12" customHeight="1">
      <c r="A93" s="12">
        <v>24</v>
      </c>
      <c r="B93" s="10" t="s">
        <v>9</v>
      </c>
      <c r="C93" s="2" t="s">
        <v>130</v>
      </c>
      <c r="D93" s="6">
        <v>5</v>
      </c>
      <c r="E93" s="6">
        <f t="shared" si="3"/>
        <v>4.5</v>
      </c>
      <c r="F93" s="10">
        <v>2</v>
      </c>
      <c r="G93" s="6">
        <f t="shared" si="5"/>
        <v>10</v>
      </c>
      <c r="H93" s="68"/>
      <c r="I93" s="79">
        <f t="shared" si="4"/>
        <v>9</v>
      </c>
      <c r="J93" s="68"/>
      <c r="K93" s="68"/>
      <c r="L93" s="68"/>
      <c r="M93" s="68"/>
      <c r="N93" s="68"/>
      <c r="O93" s="68"/>
    </row>
    <row r="94" spans="1:15" s="3" customFormat="1" ht="12" customHeight="1">
      <c r="A94" s="12">
        <v>25</v>
      </c>
      <c r="B94" s="10" t="s">
        <v>27</v>
      </c>
      <c r="C94" s="2" t="s">
        <v>131</v>
      </c>
      <c r="D94" s="6">
        <v>5</v>
      </c>
      <c r="E94" s="6">
        <f t="shared" si="3"/>
        <v>4.5</v>
      </c>
      <c r="F94" s="10">
        <v>6</v>
      </c>
      <c r="G94" s="6">
        <f t="shared" si="5"/>
        <v>30</v>
      </c>
      <c r="H94" s="78">
        <f>SUM(G70:G94)</f>
        <v>248.40000000000003</v>
      </c>
      <c r="I94" s="79">
        <f t="shared" si="4"/>
        <v>27</v>
      </c>
      <c r="J94" s="78">
        <f>SUM(I70:I94)</f>
        <v>223.56000000000003</v>
      </c>
      <c r="K94" s="78">
        <f>J94*151.02/1351.76</f>
        <v>24.976350239687523</v>
      </c>
      <c r="L94" s="78">
        <f>SUM(J94:K94)</f>
        <v>248.53635023968755</v>
      </c>
      <c r="M94" s="78">
        <f>L94*1946/1409.98</f>
        <v>343.02028224969996</v>
      </c>
      <c r="N94" s="78">
        <f>M94*140.7/2074.08</f>
        <v>23.26957191262284</v>
      </c>
      <c r="O94" s="80">
        <f>SUM(M94:N94)</f>
        <v>366.2898541623228</v>
      </c>
    </row>
    <row r="95" spans="1:15" s="3" customFormat="1" ht="12" customHeight="1">
      <c r="A95" s="12"/>
      <c r="B95" s="10"/>
      <c r="C95" s="29" t="s">
        <v>48</v>
      </c>
      <c r="D95" s="6"/>
      <c r="E95" s="6"/>
      <c r="F95" s="10"/>
      <c r="G95" s="22"/>
      <c r="H95" s="68"/>
      <c r="I95" s="68"/>
      <c r="J95" s="68"/>
      <c r="K95" s="68"/>
      <c r="L95" s="68"/>
      <c r="M95" s="68"/>
      <c r="N95" s="68"/>
      <c r="O95" s="68"/>
    </row>
    <row r="96" spans="1:15" s="3" customFormat="1" ht="12" customHeight="1">
      <c r="A96" s="12">
        <v>1</v>
      </c>
      <c r="B96" s="10" t="s">
        <v>49</v>
      </c>
      <c r="C96" s="2" t="s">
        <v>50</v>
      </c>
      <c r="D96" s="6">
        <v>5</v>
      </c>
      <c r="E96" s="6">
        <f>D96*0.9</f>
        <v>4.5</v>
      </c>
      <c r="F96" s="10">
        <v>5</v>
      </c>
      <c r="G96" s="22">
        <f aca="true" t="shared" si="6" ref="G96:G110">D96*F96</f>
        <v>25</v>
      </c>
      <c r="H96" s="68"/>
      <c r="I96" s="79">
        <f>E96*F96</f>
        <v>22.5</v>
      </c>
      <c r="J96" s="68"/>
      <c r="K96" s="68"/>
      <c r="L96" s="68"/>
      <c r="M96" s="68"/>
      <c r="N96" s="68"/>
      <c r="O96" s="68"/>
    </row>
    <row r="97" spans="1:15" s="3" customFormat="1" ht="12" customHeight="1">
      <c r="A97" s="36">
        <v>2</v>
      </c>
      <c r="B97" s="10" t="s">
        <v>44</v>
      </c>
      <c r="C97" s="2" t="s">
        <v>51</v>
      </c>
      <c r="D97" s="6">
        <v>0.6</v>
      </c>
      <c r="E97" s="6">
        <f aca="true" t="shared" si="7" ref="E97:E110">D97*0.9</f>
        <v>0.54</v>
      </c>
      <c r="F97" s="10">
        <v>10</v>
      </c>
      <c r="G97" s="22">
        <f t="shared" si="6"/>
        <v>6</v>
      </c>
      <c r="H97" s="68"/>
      <c r="I97" s="79">
        <f aca="true" t="shared" si="8" ref="I97:I110">E97*F97</f>
        <v>5.4</v>
      </c>
      <c r="J97" s="68"/>
      <c r="K97" s="68"/>
      <c r="L97" s="68"/>
      <c r="M97" s="68"/>
      <c r="N97" s="68"/>
      <c r="O97" s="68"/>
    </row>
    <row r="98" spans="1:15" s="3" customFormat="1" ht="12" customHeight="1">
      <c r="A98" s="12">
        <v>3</v>
      </c>
      <c r="B98" s="10">
        <v>525</v>
      </c>
      <c r="C98" s="2" t="s">
        <v>52</v>
      </c>
      <c r="D98" s="6">
        <v>0.6</v>
      </c>
      <c r="E98" s="6">
        <f t="shared" si="7"/>
        <v>0.54</v>
      </c>
      <c r="F98" s="10">
        <v>50</v>
      </c>
      <c r="G98" s="22">
        <f t="shared" si="6"/>
        <v>30</v>
      </c>
      <c r="H98" s="68"/>
      <c r="I98" s="79">
        <f t="shared" si="8"/>
        <v>27</v>
      </c>
      <c r="J98" s="68"/>
      <c r="K98" s="68"/>
      <c r="L98" s="68"/>
      <c r="M98" s="68"/>
      <c r="N98" s="68"/>
      <c r="O98" s="68"/>
    </row>
    <row r="99" spans="1:15" s="3" customFormat="1" ht="12" customHeight="1">
      <c r="A99" s="36">
        <v>4</v>
      </c>
      <c r="B99" s="10" t="s">
        <v>53</v>
      </c>
      <c r="C99" s="2" t="s">
        <v>54</v>
      </c>
      <c r="D99" s="8">
        <v>60</v>
      </c>
      <c r="E99" s="6">
        <f t="shared" si="7"/>
        <v>54</v>
      </c>
      <c r="F99" s="10">
        <v>4</v>
      </c>
      <c r="G99" s="22">
        <f t="shared" si="6"/>
        <v>240</v>
      </c>
      <c r="H99" s="68"/>
      <c r="I99" s="79">
        <f t="shared" si="8"/>
        <v>216</v>
      </c>
      <c r="J99" s="68"/>
      <c r="K99" s="68"/>
      <c r="L99" s="68"/>
      <c r="M99" s="68"/>
      <c r="N99" s="68"/>
      <c r="O99" s="68"/>
    </row>
    <row r="100" spans="1:15" s="3" customFormat="1" ht="12" customHeight="1">
      <c r="A100" s="12">
        <v>5</v>
      </c>
      <c r="B100" s="10">
        <v>5813</v>
      </c>
      <c r="C100" s="2" t="s">
        <v>55</v>
      </c>
      <c r="D100" s="7">
        <v>8</v>
      </c>
      <c r="E100" s="6">
        <f t="shared" si="7"/>
        <v>7.2</v>
      </c>
      <c r="F100" s="10">
        <v>1</v>
      </c>
      <c r="G100" s="22">
        <f t="shared" si="6"/>
        <v>8</v>
      </c>
      <c r="H100" s="68"/>
      <c r="I100" s="79">
        <f t="shared" si="8"/>
        <v>7.2</v>
      </c>
      <c r="J100" s="68"/>
      <c r="K100" s="68"/>
      <c r="L100" s="68"/>
      <c r="M100" s="68"/>
      <c r="N100" s="68"/>
      <c r="O100" s="68"/>
    </row>
    <row r="101" spans="1:17" ht="12.75">
      <c r="A101" s="36">
        <v>6</v>
      </c>
      <c r="B101" s="10" t="s">
        <v>27</v>
      </c>
      <c r="C101" s="2" t="s">
        <v>28</v>
      </c>
      <c r="D101" s="6">
        <v>5</v>
      </c>
      <c r="E101" s="6">
        <f t="shared" si="7"/>
        <v>4.5</v>
      </c>
      <c r="F101" s="10">
        <v>3</v>
      </c>
      <c r="G101" s="22">
        <f>D101*F101</f>
        <v>15</v>
      </c>
      <c r="H101" s="68"/>
      <c r="I101" s="79">
        <f t="shared" si="8"/>
        <v>13.5</v>
      </c>
      <c r="J101" s="68"/>
      <c r="K101" s="68"/>
      <c r="L101" s="68"/>
      <c r="M101" s="68"/>
      <c r="N101" s="68"/>
      <c r="O101" s="68"/>
      <c r="P101" s="3"/>
      <c r="Q101" s="3"/>
    </row>
    <row r="102" spans="1:15" s="3" customFormat="1" ht="12" customHeight="1">
      <c r="A102" s="12">
        <v>7</v>
      </c>
      <c r="B102" s="41" t="s">
        <v>132</v>
      </c>
      <c r="C102" s="42" t="s">
        <v>133</v>
      </c>
      <c r="D102" s="43">
        <v>0.5</v>
      </c>
      <c r="E102" s="6">
        <f t="shared" si="7"/>
        <v>0.45</v>
      </c>
      <c r="F102" s="10">
        <v>20</v>
      </c>
      <c r="G102" s="43">
        <f>D102*F102</f>
        <v>10</v>
      </c>
      <c r="H102" s="68"/>
      <c r="I102" s="79">
        <f t="shared" si="8"/>
        <v>9</v>
      </c>
      <c r="J102" s="68"/>
      <c r="K102" s="68"/>
      <c r="L102" s="68"/>
      <c r="M102" s="68"/>
      <c r="N102" s="68"/>
      <c r="O102" s="68"/>
    </row>
    <row r="103" spans="1:15" ht="12.75">
      <c r="A103" s="36">
        <v>8</v>
      </c>
      <c r="B103" s="31">
        <v>5997</v>
      </c>
      <c r="C103" s="53" t="s">
        <v>91</v>
      </c>
      <c r="D103" s="6">
        <v>6</v>
      </c>
      <c r="E103" s="6">
        <f t="shared" si="7"/>
        <v>5.4</v>
      </c>
      <c r="F103" s="51">
        <v>2</v>
      </c>
      <c r="G103" s="6">
        <f t="shared" si="6"/>
        <v>12</v>
      </c>
      <c r="H103" s="68"/>
      <c r="I103" s="79">
        <f t="shared" si="8"/>
        <v>10.8</v>
      </c>
      <c r="J103" s="68"/>
      <c r="K103" s="68"/>
      <c r="L103" s="68"/>
      <c r="M103" s="68"/>
      <c r="N103" s="68"/>
      <c r="O103" s="68"/>
    </row>
    <row r="104" spans="1:15" s="3" customFormat="1" ht="12" customHeight="1">
      <c r="A104" s="12">
        <v>9</v>
      </c>
      <c r="B104" s="10">
        <v>7075</v>
      </c>
      <c r="C104" s="2" t="s">
        <v>90</v>
      </c>
      <c r="D104" s="6">
        <v>55</v>
      </c>
      <c r="E104" s="6">
        <f t="shared" si="7"/>
        <v>49.5</v>
      </c>
      <c r="F104" s="51">
        <v>1</v>
      </c>
      <c r="G104" s="6">
        <f t="shared" si="6"/>
        <v>55</v>
      </c>
      <c r="H104" s="68"/>
      <c r="I104" s="79">
        <f t="shared" si="8"/>
        <v>49.5</v>
      </c>
      <c r="J104" s="68"/>
      <c r="K104" s="69"/>
      <c r="L104" s="69"/>
      <c r="M104" s="69"/>
      <c r="N104" s="69"/>
      <c r="O104" s="69"/>
    </row>
    <row r="105" spans="1:15" s="3" customFormat="1" ht="12" customHeight="1">
      <c r="A105" s="36">
        <v>10</v>
      </c>
      <c r="B105" s="10">
        <v>7078</v>
      </c>
      <c r="C105" s="2" t="s">
        <v>92</v>
      </c>
      <c r="D105" s="6">
        <v>65</v>
      </c>
      <c r="E105" s="6">
        <f t="shared" si="7"/>
        <v>58.5</v>
      </c>
      <c r="F105" s="51">
        <v>1</v>
      </c>
      <c r="G105" s="6">
        <f t="shared" si="6"/>
        <v>65</v>
      </c>
      <c r="H105" s="68"/>
      <c r="I105" s="79">
        <f t="shared" si="8"/>
        <v>58.5</v>
      </c>
      <c r="J105" s="68"/>
      <c r="K105" s="69"/>
      <c r="L105" s="69"/>
      <c r="M105" s="69"/>
      <c r="N105" s="69"/>
      <c r="O105" s="69"/>
    </row>
    <row r="106" spans="1:15" s="3" customFormat="1" ht="12" customHeight="1">
      <c r="A106" s="12">
        <v>11</v>
      </c>
      <c r="B106" s="10" t="s">
        <v>82</v>
      </c>
      <c r="C106" s="2" t="s">
        <v>83</v>
      </c>
      <c r="D106" s="6">
        <v>6</v>
      </c>
      <c r="E106" s="6">
        <f t="shared" si="7"/>
        <v>5.4</v>
      </c>
      <c r="F106" s="51">
        <v>1</v>
      </c>
      <c r="G106" s="6">
        <f t="shared" si="6"/>
        <v>6</v>
      </c>
      <c r="H106" s="68"/>
      <c r="I106" s="79">
        <f t="shared" si="8"/>
        <v>5.4</v>
      </c>
      <c r="J106" s="68"/>
      <c r="K106" s="68"/>
      <c r="L106" s="68"/>
      <c r="M106" s="68"/>
      <c r="N106" s="68"/>
      <c r="O106" s="68"/>
    </row>
    <row r="107" spans="1:15" s="3" customFormat="1" ht="12" customHeight="1">
      <c r="A107" s="36">
        <v>12</v>
      </c>
      <c r="B107" s="10" t="s">
        <v>84</v>
      </c>
      <c r="C107" s="2" t="s">
        <v>85</v>
      </c>
      <c r="D107" s="6">
        <v>6</v>
      </c>
      <c r="E107" s="6">
        <f t="shared" si="7"/>
        <v>5.4</v>
      </c>
      <c r="F107" s="51">
        <v>1</v>
      </c>
      <c r="G107" s="6">
        <f t="shared" si="6"/>
        <v>6</v>
      </c>
      <c r="H107" s="68"/>
      <c r="I107" s="79">
        <f t="shared" si="8"/>
        <v>5.4</v>
      </c>
      <c r="J107" s="68"/>
      <c r="K107" s="68"/>
      <c r="L107" s="68"/>
      <c r="M107" s="68"/>
      <c r="N107" s="68"/>
      <c r="O107" s="68"/>
    </row>
    <row r="108" spans="1:15" ht="12.75">
      <c r="A108" s="12">
        <v>13</v>
      </c>
      <c r="B108" s="51" t="s">
        <v>86</v>
      </c>
      <c r="C108" s="55" t="s">
        <v>87</v>
      </c>
      <c r="D108" s="6">
        <v>6</v>
      </c>
      <c r="E108" s="6">
        <f t="shared" si="7"/>
        <v>5.4</v>
      </c>
      <c r="F108" s="51">
        <v>1</v>
      </c>
      <c r="G108" s="6">
        <f t="shared" si="6"/>
        <v>6</v>
      </c>
      <c r="H108" s="71"/>
      <c r="I108" s="79">
        <f t="shared" si="8"/>
        <v>5.4</v>
      </c>
      <c r="J108" s="71"/>
      <c r="K108" s="71"/>
      <c r="L108" s="71"/>
      <c r="M108" s="71"/>
      <c r="N108" s="71"/>
      <c r="O108" s="71"/>
    </row>
    <row r="109" spans="1:15" ht="12.75">
      <c r="A109" s="36">
        <v>14</v>
      </c>
      <c r="B109" s="51" t="s">
        <v>42</v>
      </c>
      <c r="C109" s="55" t="s">
        <v>43</v>
      </c>
      <c r="D109" s="6">
        <v>6</v>
      </c>
      <c r="E109" s="6">
        <f t="shared" si="7"/>
        <v>5.4</v>
      </c>
      <c r="F109" s="51">
        <v>1</v>
      </c>
      <c r="G109" s="6">
        <f t="shared" si="6"/>
        <v>6</v>
      </c>
      <c r="H109" s="71"/>
      <c r="I109" s="79">
        <f t="shared" si="8"/>
        <v>5.4</v>
      </c>
      <c r="J109" s="71"/>
      <c r="K109" s="71"/>
      <c r="L109" s="71"/>
      <c r="M109" s="71"/>
      <c r="N109" s="71"/>
      <c r="O109" s="71"/>
    </row>
    <row r="110" spans="1:15" ht="12.75">
      <c r="A110" s="12">
        <v>15</v>
      </c>
      <c r="B110" s="51" t="s">
        <v>88</v>
      </c>
      <c r="C110" s="55" t="s">
        <v>89</v>
      </c>
      <c r="D110" s="6">
        <v>6</v>
      </c>
      <c r="E110" s="6">
        <f t="shared" si="7"/>
        <v>5.4</v>
      </c>
      <c r="F110" s="51">
        <v>1</v>
      </c>
      <c r="G110" s="6">
        <f t="shared" si="6"/>
        <v>6</v>
      </c>
      <c r="H110" s="81">
        <f>SUM(G96:G110)</f>
        <v>496</v>
      </c>
      <c r="I110" s="79">
        <f t="shared" si="8"/>
        <v>5.4</v>
      </c>
      <c r="J110" s="81">
        <f>SUM(I96:I110)</f>
        <v>446.39999999999986</v>
      </c>
      <c r="K110" s="78">
        <f>J110*151.02/1351.76</f>
        <v>49.8722613481683</v>
      </c>
      <c r="L110" s="78">
        <f>SUM(J110:K110)</f>
        <v>496.2722613481682</v>
      </c>
      <c r="M110" s="78">
        <f>L110*1946/1409.98</f>
        <v>684.935829290866</v>
      </c>
      <c r="N110" s="78">
        <f>M110*140.7/2074.08</f>
        <v>46.4642015646575</v>
      </c>
      <c r="O110" s="80">
        <f>SUM(M110:N110)</f>
        <v>731.4000308555235</v>
      </c>
    </row>
    <row r="111" spans="7:15" ht="12.75">
      <c r="G111" s="57">
        <f>SUM(G4:G110)</f>
        <v>1512.9000000000003</v>
      </c>
      <c r="H111" s="57">
        <f aca="true" t="shared" si="9" ref="H111:O111">SUM(H4:H110)</f>
        <v>1512.9</v>
      </c>
      <c r="I111" s="57">
        <f t="shared" si="9"/>
        <v>1351.7600000000007</v>
      </c>
      <c r="J111" s="57">
        <f t="shared" si="9"/>
        <v>1351.7599999999998</v>
      </c>
      <c r="K111" s="57">
        <f t="shared" si="9"/>
        <v>151.02</v>
      </c>
      <c r="L111" s="57">
        <f t="shared" si="9"/>
        <v>1502.7799999999997</v>
      </c>
      <c r="M111" s="57">
        <f t="shared" si="9"/>
        <v>2074.0789798436854</v>
      </c>
      <c r="N111" s="57">
        <f t="shared" si="9"/>
        <v>140.69993079534373</v>
      </c>
      <c r="O111" s="57">
        <f t="shared" si="9"/>
        <v>2214.778910639029</v>
      </c>
    </row>
    <row r="112" ht="12.75">
      <c r="G112" s="57"/>
    </row>
    <row r="113" spans="1:17" ht="12.75">
      <c r="A113" s="72"/>
      <c r="C113" s="73" t="s">
        <v>141</v>
      </c>
      <c r="H113" s="48"/>
      <c r="I113" s="48"/>
      <c r="J113" s="48"/>
      <c r="K113" s="48"/>
      <c r="L113" s="48"/>
      <c r="M113" s="48"/>
      <c r="N113" s="48"/>
      <c r="O113" s="48"/>
      <c r="P113" s="48"/>
      <c r="Q113" s="48"/>
    </row>
    <row r="114" spans="1:7" ht="15">
      <c r="A114" s="72"/>
      <c r="G114" s="74"/>
    </row>
    <row r="115" spans="1:7" ht="29.25">
      <c r="A115" s="72"/>
      <c r="C115" s="75" t="s">
        <v>48</v>
      </c>
      <c r="G115" s="74"/>
    </row>
    <row r="116" spans="1:7" ht="15">
      <c r="A116" s="72"/>
      <c r="C116" s="5" t="s">
        <v>142</v>
      </c>
      <c r="G116" s="76"/>
    </row>
    <row r="117" spans="1:7" ht="12.75">
      <c r="A117" s="72"/>
      <c r="C117" s="5">
        <v>96221803</v>
      </c>
      <c r="G117" s="77"/>
    </row>
  </sheetData>
  <sheetProtection/>
  <hyperlinks>
    <hyperlink ref="C4" r:id="rId1" display="sundararaman_a@yahoo.com"/>
    <hyperlink ref="C10" r:id="rId2" display="yiantay.tmc@gmail.com"/>
    <hyperlink ref="C29" r:id="rId3" display="mumu@live.com.sg"/>
    <hyperlink ref="C34" r:id="rId4" display="mumu@live.com.sg"/>
    <hyperlink ref="C40" r:id="rId5" display="wravencorp@hotmail.com"/>
    <hyperlink ref="C45" r:id="rId6" display="tmwilsonong@gmail.com"/>
    <hyperlink ref="C51" r:id="rId7" display="tmwilsonong@gmail.com"/>
    <hyperlink ref="C61" r:id="rId8" display="lsehleng@yahoo.com"/>
    <hyperlink ref="C68" r:id="rId9" display="chrishamchin@yahoo.com.sg"/>
  </hyperlinks>
  <printOptions/>
  <pageMargins left="0.25" right="0.25" top="0.75" bottom="0.75" header="0.3" footer="0.3"/>
  <pageSetup fitToHeight="0" fitToWidth="1" horizontalDpi="600" verticalDpi="600" orientation="landscape" paperSize="9" scale="84" r:id="rId10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2017-11-30T14:59:09Z</cp:lastPrinted>
  <dcterms:created xsi:type="dcterms:W3CDTF">2006-02-25T13:48:34Z</dcterms:created>
  <dcterms:modified xsi:type="dcterms:W3CDTF">2017-12-01T15:55:58Z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