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695" activeTab="0"/>
  </bookViews>
  <sheets>
    <sheet name="Sheet1" sheetId="1" r:id="rId1"/>
    <sheet name="Sheet2" sheetId="2" r:id="rId2"/>
  </sheets>
  <definedNames>
    <definedName name="_xlnm.Print_Area" localSheetId="0">'Sheet1'!$A$1:$O$97</definedName>
  </definedNames>
  <calcPr fullCalcOnLoad="1"/>
</workbook>
</file>

<file path=xl/sharedStrings.xml><?xml version="1.0" encoding="utf-8"?>
<sst xmlns="http://schemas.openxmlformats.org/spreadsheetml/2006/main" count="167" uniqueCount="115">
  <si>
    <t>No.</t>
  </si>
  <si>
    <t>Item Code</t>
  </si>
  <si>
    <t>Description</t>
  </si>
  <si>
    <t>Qty</t>
  </si>
  <si>
    <t>Amount</t>
  </si>
  <si>
    <t xml:space="preserve">Club Name: </t>
  </si>
  <si>
    <t>Toa Payoh Central CC Advanced TMC</t>
  </si>
  <si>
    <t>Contact Person:</t>
  </si>
  <si>
    <t>Ho Chiu Lin</t>
  </si>
  <si>
    <t>Email:</t>
  </si>
  <si>
    <t>clho163@yahoo.com.sg</t>
  </si>
  <si>
    <t>Mobile:</t>
  </si>
  <si>
    <t>407K</t>
  </si>
  <si>
    <t>CC Manual Speech Ribbon Set</t>
  </si>
  <si>
    <t>407B</t>
  </si>
  <si>
    <t>Organise Your Speech Ribbon</t>
  </si>
  <si>
    <t>407C</t>
  </si>
  <si>
    <t>Get To The Point Ribbon</t>
  </si>
  <si>
    <t>Banner Bag</t>
  </si>
  <si>
    <t>Ulu Pandan Toastmasters Club</t>
  </si>
  <si>
    <t>Rina Hui-Min Prasad</t>
  </si>
  <si>
    <t>rinacelestineprasad@gmail.com</t>
  </si>
  <si>
    <t>393BS</t>
  </si>
  <si>
    <t>Best Speaker Ribbon Set (Set of 10)</t>
  </si>
  <si>
    <t>393BE</t>
  </si>
  <si>
    <t>Best Evaluator Ribbon Set (Set of 10)</t>
  </si>
  <si>
    <t>393BTT</t>
  </si>
  <si>
    <t>Best Table Topic Ribbon Set (Set of 10) </t>
  </si>
  <si>
    <t>Competent Communicator Manual Speech Ribbon Set</t>
  </si>
  <si>
    <t>331P</t>
  </si>
  <si>
    <t>Member and Club Officer Badge (Pin Back)</t>
  </si>
  <si>
    <t>1995C</t>
  </si>
  <si>
    <t>Oval Torch Award (3rd Place)</t>
  </si>
  <si>
    <t>1995B</t>
  </si>
  <si>
    <t>Oval Torch Award (2nd Place)</t>
  </si>
  <si>
    <t>1939A</t>
  </si>
  <si>
    <t>Oval Torch Award (1st Place)</t>
  </si>
  <si>
    <t>Telok Blangah TMC</t>
  </si>
  <si>
    <t>Chay Wen Liang</t>
  </si>
  <si>
    <t>justchay@gmail.com</t>
  </si>
  <si>
    <t>Competent Communicator Pin</t>
  </si>
  <si>
    <t>Logo Magnet</t>
  </si>
  <si>
    <t>EMinent Communicators Club</t>
  </si>
  <si>
    <t>Mithun Malani</t>
  </si>
  <si>
    <t>mithun.malani@gmail.com</t>
  </si>
  <si>
    <t>High Performance Leadership</t>
  </si>
  <si>
    <t>Div L</t>
  </si>
  <si>
    <t>Lean Siew Hong</t>
  </si>
  <si>
    <t>lean.siewhong@gmail.com</t>
  </si>
  <si>
    <t>Directors Notebook</t>
  </si>
  <si>
    <t>342K</t>
  </si>
  <si>
    <t>Certificate Holder</t>
  </si>
  <si>
    <t>393 TT</t>
  </si>
  <si>
    <t>Best Table Topics  set ( set of 10)</t>
  </si>
  <si>
    <t>Best Speaker   set ( set of 10)</t>
  </si>
  <si>
    <t>Club Name;</t>
  </si>
  <si>
    <t>Tao Payoh West</t>
  </si>
  <si>
    <t>Contact Person</t>
  </si>
  <si>
    <t>Ong Poh Hong</t>
  </si>
  <si>
    <t>feliciaongph@gmail.com</t>
  </si>
  <si>
    <t>Best Table Topics set ( set of 10)</t>
  </si>
  <si>
    <t>Bishan TMC</t>
  </si>
  <si>
    <t>Peter Lee</t>
  </si>
  <si>
    <t>peterleecg@singnet.com.sg</t>
  </si>
  <si>
    <t>331M</t>
  </si>
  <si>
    <t>Member and Club Officer Badge (Magnetic Back)
Line 1 - Peter Lee, DTM
Line 2 - Club President
Line 3 - Bishan Toastmasters
Line 4 - Club 9479</t>
  </si>
  <si>
    <t>390CA</t>
  </si>
  <si>
    <t>Clip-On Attachment for Pin-Back Badges</t>
  </si>
  <si>
    <t>5798A</t>
  </si>
  <si>
    <t>Great Eastern Life TMC</t>
  </si>
  <si>
    <t>Shirley Tay</t>
  </si>
  <si>
    <t>geshirleytay@yahoo.com.sg</t>
  </si>
  <si>
    <t xml:space="preserve">Toastmasters Club banner with customisation Line 1: Great Eastern Life Toastmasters  
Line 2:  Club 1029444
Line 3: Singapore
Line 4: Chartered 2007
</t>
  </si>
  <si>
    <t>Tan Boon Lan, ACB
Ulu Pandan Toastmasters Club 5202</t>
  </si>
  <si>
    <t>Ho Yen Yuen:     ACG, ALB
Ulu Pandan Toastmasters Club 5202</t>
  </si>
  <si>
    <t>Low Lay Hong:   ACS, ALB
Ulu Pandan Toastmasters Club 5202</t>
  </si>
  <si>
    <t>Rina Prasad, ACB, CL
Ulu Pandan Toastmasters Club 5202</t>
  </si>
  <si>
    <t> Matthew Leung, ACB, CL
Ulu Pandan Toastmasters Club 5202</t>
  </si>
  <si>
    <t>Best Speaker  set ( set of 10)</t>
  </si>
  <si>
    <t xml:space="preserve">Punggol Park Mandarin </t>
  </si>
  <si>
    <t>Gay Mui Hay</t>
  </si>
  <si>
    <t>muihay@gmail.com</t>
  </si>
  <si>
    <t xml:space="preserve">Portable Lectern </t>
  </si>
  <si>
    <t>Tay Yiang Ping</t>
  </si>
  <si>
    <t>226Z</t>
  </si>
  <si>
    <t>Advanced Communication Library Set (15 manuals)</t>
  </si>
  <si>
    <t xml:space="preserve"> </t>
  </si>
  <si>
    <t>Membership Pin  (full colour)</t>
  </si>
  <si>
    <t>Clear Star Award</t>
  </si>
  <si>
    <t>1555L</t>
  </si>
  <si>
    <t>Competent Leadership  (Set of 4 books)</t>
  </si>
  <si>
    <t>332M</t>
  </si>
  <si>
    <t>DTM Badge (Magnetic Back)
Line 2 - Peter Lee Chye Guan, DTM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</si>
  <si>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</si>
  <si>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</si>
  <si>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</si>
  <si>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</si>
  <si>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</si>
  <si>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</si>
  <si>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</si>
  <si>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Apportion Shipping Charges US$274.65</t>
  </si>
  <si>
    <t>GST+ Ins+ Handling from DHL $164.11</t>
  </si>
  <si>
    <t xml:space="preserve">US$1704.19/ S$2,502.10 exchange rate </t>
  </si>
  <si>
    <t>Clementi CC</t>
  </si>
  <si>
    <t>Daisy Yeo</t>
  </si>
  <si>
    <t>newlife_yci@hotmail.com</t>
  </si>
  <si>
    <t>Ballots and Brief Evaluations (set of 500)</t>
  </si>
  <si>
    <t xml:space="preserve">DTM Medallion (Pin-Back) Line 1 - Peter Lee, DTM
Line 2 - Memorable Journey
Line 3 - 2010 - 2016
</t>
  </si>
  <si>
    <t>Engraving Charges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</si>
  <si>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</si>
  <si>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</si>
  <si>
    <t>Part of 163</t>
  </si>
  <si>
    <t>Lim S eh Leng</t>
  </si>
  <si>
    <t>Brilliant Advanced Toastmasters Club</t>
  </si>
  <si>
    <t>lsehleng@singnet.com.sg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</si>
</sst>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3" borderId="0" xfId="0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54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0" xfId="58" applyFont="1">
      <alignment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0" fillId="0" borderId="13" xfId="58" applyFont="1" applyBorder="1" applyAlignment="1">
      <alignment horizontal="center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1" xfId="58" applyFont="1" applyBorder="1" applyAlignment="1">
      <alignment horizontal="left" vertical="top"/>
      <protection/>
    </xf>
    <xf numFmtId="0" fontId="2" fillId="0" borderId="10" xfId="58" applyFont="1" applyBorder="1" applyAlignment="1">
      <alignment wrapText="1"/>
      <protection/>
    </xf>
    <xf numFmtId="176" fontId="2" fillId="0" borderId="10" xfId="58" applyNumberFormat="1" applyFont="1" applyBorder="1" applyAlignment="1">
      <alignment wrapText="1"/>
      <protection/>
    </xf>
    <xf numFmtId="4" fontId="2" fillId="0" borderId="10" xfId="58" applyNumberFormat="1" applyFont="1" applyFill="1" applyBorder="1" applyAlignment="1">
      <alignment horizontal="right" vertical="top" wrapText="1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center" wrapText="1"/>
      <protection/>
    </xf>
    <xf numFmtId="0" fontId="44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top"/>
      <protection/>
    </xf>
    <xf numFmtId="0" fontId="0" fillId="0" borderId="10" xfId="58" applyFont="1" applyFill="1" applyBorder="1" applyAlignment="1">
      <alignment horizontal="center" vertical="center"/>
      <protection/>
    </xf>
    <xf numFmtId="176" fontId="0" fillId="0" borderId="10" xfId="58" applyNumberFormat="1" applyFont="1" applyFill="1" applyBorder="1" applyAlignment="1">
      <alignment horizontal="right" vertical="top" wrapText="1"/>
      <protection/>
    </xf>
    <xf numFmtId="0" fontId="0" fillId="0" borderId="14" xfId="58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vertical="top" wrapText="1"/>
      <protection/>
    </xf>
    <xf numFmtId="176" fontId="2" fillId="0" borderId="10" xfId="58" applyNumberFormat="1" applyFont="1" applyFill="1" applyBorder="1" applyAlignment="1">
      <alignment horizontal="right" vertical="top" wrapText="1"/>
      <protection/>
    </xf>
    <xf numFmtId="0" fontId="2" fillId="0" borderId="10" xfId="58" applyFont="1" applyFill="1" applyBorder="1" applyAlignment="1">
      <alignment horizontal="center" vertical="top" wrapText="1"/>
      <protection/>
    </xf>
    <xf numFmtId="176" fontId="2" fillId="0" borderId="10" xfId="58" applyNumberFormat="1" applyFont="1" applyFill="1" applyBorder="1" applyAlignment="1">
      <alignment vertical="top" wrapText="1"/>
      <protection/>
    </xf>
    <xf numFmtId="0" fontId="3" fillId="0" borderId="10" xfId="54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58" applyFont="1" applyFill="1" applyBorder="1" applyAlignment="1">
      <alignment horizontal="left" vertical="top" wrapText="1"/>
      <protection/>
    </xf>
    <xf numFmtId="176" fontId="0" fillId="0" borderId="10" xfId="58" applyNumberFormat="1" applyFont="1" applyFill="1" applyBorder="1" applyAlignment="1">
      <alignment horizontal="right"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8" fontId="0" fillId="0" borderId="10" xfId="0" applyNumberFormat="1" applyBorder="1" applyAlignment="1">
      <alignment vertical="top" wrapText="1"/>
    </xf>
    <xf numFmtId="0" fontId="2" fillId="0" borderId="10" xfId="58" applyFont="1" applyBorder="1" applyAlignment="1">
      <alignment horizontal="left" vertical="top"/>
      <protection/>
    </xf>
    <xf numFmtId="0" fontId="2" fillId="0" borderId="10" xfId="58" applyFont="1" applyFill="1" applyBorder="1" applyAlignment="1">
      <alignment horizontal="left" vertical="top" wrapText="1"/>
      <protection/>
    </xf>
    <xf numFmtId="176" fontId="0" fillId="0" borderId="0" xfId="0" applyNumberFormat="1" applyAlignment="1">
      <alignment vertical="top" wrapText="1"/>
    </xf>
    <xf numFmtId="0" fontId="0" fillId="0" borderId="10" xfId="58" applyFont="1" applyFill="1" applyBorder="1" applyAlignment="1">
      <alignment vertical="center" wrapText="1"/>
      <protection/>
    </xf>
    <xf numFmtId="4" fontId="44" fillId="0" borderId="10" xfId="58" applyNumberFormat="1" applyFont="1" applyFill="1" applyBorder="1" applyAlignment="1">
      <alignment horizontal="right" vertical="center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176" fontId="0" fillId="0" borderId="0" xfId="58" applyNumberFormat="1" applyFont="1" applyFill="1" applyBorder="1" applyAlignment="1">
      <alignment horizontal="right" vertical="top" wrapText="1"/>
      <protection/>
    </xf>
    <xf numFmtId="176" fontId="0" fillId="0" borderId="0" xfId="0" applyNumberFormat="1" applyFont="1" applyFill="1" applyBorder="1" applyAlignment="1">
      <alignment horizontal="right" vertical="top" wrapText="1"/>
    </xf>
    <xf numFmtId="176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176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58" applyFont="1" applyBorder="1" applyAlignment="1">
      <alignment horizontal="center" vertical="center" wrapText="1"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10" xfId="58" applyBorder="1" applyAlignment="1">
      <alignment horizontal="left" indent="1"/>
      <protection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Fill="1" applyBorder="1" applyAlignment="1">
      <alignment horizontal="right" vertical="top" wrapText="1"/>
    </xf>
    <xf numFmtId="176" fontId="0" fillId="0" borderId="10" xfId="0" applyNumberFormat="1" applyBorder="1" applyAlignment="1">
      <alignment/>
    </xf>
    <xf numFmtId="176" fontId="0" fillId="0" borderId="10" xfId="58" applyNumberFormat="1" applyBorder="1" applyAlignment="1">
      <alignment horizontal="left" indent="1"/>
      <protection/>
    </xf>
    <xf numFmtId="176" fontId="0" fillId="0" borderId="10" xfId="58" applyNumberFormat="1" applyFont="1" applyBorder="1" applyAlignment="1">
      <alignment wrapText="1"/>
      <protection/>
    </xf>
    <xf numFmtId="0" fontId="0" fillId="0" borderId="11" xfId="58" applyFont="1" applyFill="1" applyBorder="1" applyAlignment="1">
      <alignment horizontal="center" vertical="top" wrapText="1"/>
      <protection/>
    </xf>
    <xf numFmtId="0" fontId="0" fillId="0" borderId="12" xfId="58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44" fontId="26" fillId="0" borderId="0" xfId="44" applyFont="1" applyAlignment="1">
      <alignment vertical="top"/>
    </xf>
    <xf numFmtId="0" fontId="2" fillId="0" borderId="0" xfId="0" applyFont="1" applyAlignment="1">
      <alignment/>
    </xf>
    <xf numFmtId="0" fontId="0" fillId="0" borderId="0" xfId="0" applyFill="1" applyAlignment="1">
      <alignment vertical="top"/>
    </xf>
    <xf numFmtId="44" fontId="26" fillId="0" borderId="0" xfId="44" applyFont="1" applyFill="1" applyAlignment="1">
      <alignment vertical="top"/>
    </xf>
    <xf numFmtId="0" fontId="6" fillId="0" borderId="15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44" fontId="2" fillId="0" borderId="0" xfId="44" applyFont="1" applyFill="1" applyAlignment="1">
      <alignment vertical="top" wrapText="1"/>
    </xf>
    <xf numFmtId="176" fontId="2" fillId="0" borderId="0" xfId="0" applyNumberFormat="1" applyFont="1" applyAlignment="1">
      <alignment/>
    </xf>
    <xf numFmtId="0" fontId="0" fillId="0" borderId="10" xfId="58" applyFont="1" applyBorder="1" applyAlignment="1">
      <alignment horizontal="center" wrapText="1"/>
      <protection/>
    </xf>
    <xf numFmtId="176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0" xfId="58" applyFont="1" applyBorder="1" applyAlignment="1">
      <alignment horizontal="center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176" fontId="2" fillId="0" borderId="16" xfId="0" applyNumberFormat="1" applyFont="1" applyFill="1" applyBorder="1" applyAlignment="1">
      <alignment vertical="top" wrapText="1"/>
    </xf>
    <xf numFmtId="181" fontId="0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58" applyFont="1" applyBorder="1">
      <alignment/>
      <protection/>
    </xf>
    <xf numFmtId="176" fontId="2" fillId="0" borderId="0" xfId="0" applyNumberFormat="1" applyFont="1" applyAlignment="1">
      <alignment vertical="top" wrapText="1"/>
    </xf>
    <xf numFmtId="176" fontId="2" fillId="16" borderId="1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 vertical="top"/>
    </xf>
    <xf numFmtId="176" fontId="2" fillId="16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ho163@yahoo.com.sg" TargetMode="External" /><Relationship Id="rId2" Type="http://schemas.openxmlformats.org/officeDocument/2006/relationships/hyperlink" Target="mailto:rinacelestineprasad@gmail.com" TargetMode="External" /><Relationship Id="rId3" Type="http://schemas.openxmlformats.org/officeDocument/2006/relationships/hyperlink" Target="mailto:justchay@gmail.com" TargetMode="External" /><Relationship Id="rId4" Type="http://schemas.openxmlformats.org/officeDocument/2006/relationships/hyperlink" Target="mailto:mithun.malani@gmail.com" TargetMode="External" /><Relationship Id="rId5" Type="http://schemas.openxmlformats.org/officeDocument/2006/relationships/hyperlink" Target="mailto:muihay@gmail.com" TargetMode="External" /><Relationship Id="rId6" Type="http://schemas.openxmlformats.org/officeDocument/2006/relationships/hyperlink" Target="mailto:newlife_yci@hotmail.com" TargetMode="External" /><Relationship Id="rId7" Type="http://schemas.openxmlformats.org/officeDocument/2006/relationships/hyperlink" Target="mailto:lsehleng@singnet.com.s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7"/>
  <sheetViews>
    <sheetView tabSelected="1" zoomScalePageLayoutView="0" workbookViewId="0" topLeftCell="A1">
      <selection activeCell="Q67" sqref="Q67"/>
    </sheetView>
  </sheetViews>
  <sheetFormatPr defaultColWidth="8.7109375" defaultRowHeight="12.75"/>
  <cols>
    <col min="1" max="1" width="5.00390625" style="97" customWidth="1"/>
    <col min="2" max="2" width="15.28125" style="5" customWidth="1"/>
    <col min="3" max="3" width="47.421875" style="6" customWidth="1"/>
    <col min="4" max="5" width="10.140625" style="7" customWidth="1"/>
    <col min="6" max="6" width="5.140625" style="5" customWidth="1"/>
    <col min="7" max="7" width="10.57421875" style="7" customWidth="1"/>
    <col min="8" max="8" width="9.28125" style="0" bestFit="1" customWidth="1"/>
    <col min="9" max="9" width="10.7109375" style="0" customWidth="1"/>
    <col min="10" max="10" width="9.28125" style="0" bestFit="1" customWidth="1"/>
    <col min="11" max="11" width="10.28125" style="0" customWidth="1"/>
    <col min="12" max="12" width="10.421875" style="0" customWidth="1"/>
    <col min="13" max="13" width="11.421875" style="0" customWidth="1"/>
    <col min="14" max="14" width="8.7109375" style="0" customWidth="1"/>
    <col min="15" max="15" width="10.00390625" style="87" customWidth="1"/>
  </cols>
  <sheetData>
    <row r="1" spans="1:15" s="65" customFormat="1" ht="60">
      <c r="A1" s="95" t="s">
        <v>0</v>
      </c>
      <c r="B1" s="61" t="s">
        <v>1</v>
      </c>
      <c r="C1" s="61" t="s">
        <v>2</v>
      </c>
      <c r="D1" s="61" t="s">
        <v>93</v>
      </c>
      <c r="E1" s="62" t="s">
        <v>94</v>
      </c>
      <c r="F1" s="61" t="s">
        <v>3</v>
      </c>
      <c r="G1" s="63" t="s">
        <v>4</v>
      </c>
      <c r="H1" s="63" t="s">
        <v>95</v>
      </c>
      <c r="I1" s="63" t="s">
        <v>96</v>
      </c>
      <c r="J1" s="63" t="s">
        <v>97</v>
      </c>
      <c r="K1" s="63" t="s">
        <v>100</v>
      </c>
      <c r="L1" s="63" t="s">
        <v>98</v>
      </c>
      <c r="M1" s="63" t="s">
        <v>102</v>
      </c>
      <c r="N1" s="64" t="s">
        <v>101</v>
      </c>
      <c r="O1" s="63" t="s">
        <v>99</v>
      </c>
    </row>
    <row r="2" spans="1:15" s="1" customFormat="1" ht="12" customHeight="1">
      <c r="A2" s="98"/>
      <c r="B2" s="12" t="s">
        <v>5</v>
      </c>
      <c r="C2" s="13" t="s">
        <v>6</v>
      </c>
      <c r="D2" s="8"/>
      <c r="E2" s="8"/>
      <c r="F2" s="9"/>
      <c r="G2" s="10"/>
      <c r="H2" s="11"/>
      <c r="I2" s="11"/>
      <c r="J2" s="11"/>
      <c r="K2" s="11"/>
      <c r="L2" s="11"/>
      <c r="M2" s="11"/>
      <c r="N2" s="11"/>
      <c r="O2" s="11"/>
    </row>
    <row r="3" spans="1:15" s="1" customFormat="1" ht="12" customHeight="1">
      <c r="A3" s="98"/>
      <c r="B3" s="12" t="s">
        <v>7</v>
      </c>
      <c r="C3" s="13" t="s">
        <v>8</v>
      </c>
      <c r="D3" s="8"/>
      <c r="E3" s="8"/>
      <c r="F3" s="9"/>
      <c r="G3" s="10"/>
      <c r="H3" s="11"/>
      <c r="I3" s="11"/>
      <c r="J3" s="11"/>
      <c r="K3" s="11"/>
      <c r="L3" s="11"/>
      <c r="M3" s="11"/>
      <c r="N3" s="11"/>
      <c r="O3" s="11"/>
    </row>
    <row r="4" spans="1:15" s="1" customFormat="1" ht="12" customHeight="1">
      <c r="A4" s="98"/>
      <c r="B4" s="12" t="s">
        <v>9</v>
      </c>
      <c r="C4" s="14" t="s">
        <v>10</v>
      </c>
      <c r="D4" s="8"/>
      <c r="E4" s="8"/>
      <c r="F4" s="9"/>
      <c r="G4" s="10"/>
      <c r="H4" s="11"/>
      <c r="I4" s="11"/>
      <c r="J4" s="11"/>
      <c r="K4" s="11"/>
      <c r="L4" s="11"/>
      <c r="M4" s="11"/>
      <c r="N4" s="11"/>
      <c r="O4" s="11"/>
    </row>
    <row r="5" spans="1:15" s="1" customFormat="1" ht="12" customHeight="1">
      <c r="A5" s="98"/>
      <c r="B5" s="12" t="s">
        <v>11</v>
      </c>
      <c r="C5" s="13">
        <v>81987088</v>
      </c>
      <c r="D5" s="8"/>
      <c r="E5" s="8"/>
      <c r="F5" s="9"/>
      <c r="G5" s="10"/>
      <c r="H5" s="11"/>
      <c r="I5" s="11"/>
      <c r="J5" s="11"/>
      <c r="K5" s="11"/>
      <c r="L5" s="11"/>
      <c r="M5" s="11"/>
      <c r="N5" s="11"/>
      <c r="O5" s="11"/>
    </row>
    <row r="6" spans="1:15" s="2" customFormat="1" ht="12" customHeight="1">
      <c r="A6" s="15">
        <v>1</v>
      </c>
      <c r="B6" s="16" t="s">
        <v>12</v>
      </c>
      <c r="C6" s="17" t="s">
        <v>13</v>
      </c>
      <c r="D6" s="18">
        <v>5</v>
      </c>
      <c r="E6" s="18">
        <f>D6*0.9</f>
        <v>4.5</v>
      </c>
      <c r="F6" s="16">
        <v>10</v>
      </c>
      <c r="G6" s="18">
        <f>D6*F6</f>
        <v>50</v>
      </c>
      <c r="H6" s="70"/>
      <c r="I6" s="71">
        <f>E6*F6</f>
        <v>45</v>
      </c>
      <c r="J6" s="70"/>
      <c r="K6" s="70"/>
      <c r="L6" s="70"/>
      <c r="M6" s="70"/>
      <c r="N6" s="70"/>
      <c r="O6" s="104"/>
    </row>
    <row r="7" spans="1:15" s="2" customFormat="1" ht="12" customHeight="1">
      <c r="A7" s="15">
        <v>2</v>
      </c>
      <c r="B7" s="16" t="s">
        <v>14</v>
      </c>
      <c r="C7" s="17" t="s">
        <v>15</v>
      </c>
      <c r="D7" s="18">
        <v>0.6</v>
      </c>
      <c r="E7" s="18">
        <f>D7*0.9</f>
        <v>0.54</v>
      </c>
      <c r="F7" s="16">
        <v>10</v>
      </c>
      <c r="G7" s="18">
        <f>D7*F7</f>
        <v>6</v>
      </c>
      <c r="H7" s="70"/>
      <c r="I7" s="71">
        <f>E7*F7</f>
        <v>5.4</v>
      </c>
      <c r="J7" s="70"/>
      <c r="K7" s="70"/>
      <c r="L7" s="70"/>
      <c r="M7" s="70"/>
      <c r="N7" s="70"/>
      <c r="O7" s="104"/>
    </row>
    <row r="8" spans="1:15" s="2" customFormat="1" ht="12" customHeight="1">
      <c r="A8" s="15">
        <v>3</v>
      </c>
      <c r="B8" s="16" t="s">
        <v>16</v>
      </c>
      <c r="C8" s="17" t="s">
        <v>17</v>
      </c>
      <c r="D8" s="18">
        <v>0.6</v>
      </c>
      <c r="E8" s="18">
        <f>D8*0.9</f>
        <v>0.54</v>
      </c>
      <c r="F8" s="16">
        <v>10</v>
      </c>
      <c r="G8" s="18">
        <f>D8*F8</f>
        <v>6</v>
      </c>
      <c r="H8" s="70"/>
      <c r="I8" s="71">
        <f>E8*F8</f>
        <v>5.4</v>
      </c>
      <c r="J8" s="70"/>
      <c r="K8" s="70"/>
      <c r="L8" s="70"/>
      <c r="M8" s="70"/>
      <c r="N8" s="70"/>
      <c r="O8" s="104"/>
    </row>
    <row r="9" spans="1:15" s="2" customFormat="1" ht="12" customHeight="1">
      <c r="A9" s="15">
        <v>4</v>
      </c>
      <c r="B9" s="16">
        <v>325</v>
      </c>
      <c r="C9" s="17" t="s">
        <v>18</v>
      </c>
      <c r="D9" s="18">
        <v>15</v>
      </c>
      <c r="E9" s="18">
        <f>D9*0.9</f>
        <v>13.5</v>
      </c>
      <c r="F9" s="16">
        <v>2</v>
      </c>
      <c r="G9" s="18">
        <f>D9*F9</f>
        <v>30</v>
      </c>
      <c r="H9" s="71">
        <f>SUM(G6:G9)</f>
        <v>92</v>
      </c>
      <c r="I9" s="71">
        <f>E9*F9</f>
        <v>27</v>
      </c>
      <c r="J9" s="71">
        <f>SUM(I6:I9)</f>
        <v>82.8</v>
      </c>
      <c r="K9" s="71">
        <f>J9*274.65/1522.05</f>
        <v>14.941046614762982</v>
      </c>
      <c r="L9" s="71">
        <f>SUM(J9:K9)</f>
        <v>97.74104661476298</v>
      </c>
      <c r="M9" s="71">
        <f>L9*2502.1/1704.19</f>
        <v>143.50387734630436</v>
      </c>
      <c r="N9" s="71">
        <f>M9*164.11/2637.92</f>
        <v>8.927648037583403</v>
      </c>
      <c r="O9" s="108">
        <f>SUM(M9:N9)</f>
        <v>152.43152538388776</v>
      </c>
    </row>
    <row r="10" spans="1:15" s="1" customFormat="1" ht="12" customHeight="1">
      <c r="A10" s="98"/>
      <c r="B10" s="12" t="s">
        <v>5</v>
      </c>
      <c r="C10" s="13" t="s">
        <v>19</v>
      </c>
      <c r="D10" s="8"/>
      <c r="E10" s="8"/>
      <c r="F10" s="9"/>
      <c r="G10" s="10"/>
      <c r="H10" s="11"/>
      <c r="I10" s="11"/>
      <c r="J10" s="11"/>
      <c r="K10" s="11"/>
      <c r="L10" s="11"/>
      <c r="M10" s="11"/>
      <c r="N10" s="11"/>
      <c r="O10" s="11"/>
    </row>
    <row r="11" spans="1:15" s="2" customFormat="1" ht="12" customHeight="1">
      <c r="A11" s="94"/>
      <c r="B11" s="25" t="s">
        <v>7</v>
      </c>
      <c r="C11" s="24" t="s">
        <v>20</v>
      </c>
      <c r="D11" s="28"/>
      <c r="E11" s="28"/>
      <c r="F11" s="40"/>
      <c r="G11" s="27"/>
      <c r="H11" s="26"/>
      <c r="I11" s="26"/>
      <c r="J11" s="26"/>
      <c r="K11" s="70"/>
      <c r="L11" s="70"/>
      <c r="M11" s="70"/>
      <c r="N11" s="70"/>
      <c r="O11" s="104"/>
    </row>
    <row r="12" spans="1:15" s="2" customFormat="1" ht="12" customHeight="1">
      <c r="A12" s="94"/>
      <c r="B12" s="25" t="s">
        <v>9</v>
      </c>
      <c r="C12" s="14" t="s">
        <v>21</v>
      </c>
      <c r="D12" s="28"/>
      <c r="E12" s="28"/>
      <c r="F12" s="40"/>
      <c r="G12" s="27"/>
      <c r="H12" s="26"/>
      <c r="I12" s="26"/>
      <c r="J12" s="26"/>
      <c r="K12" s="70"/>
      <c r="L12" s="70"/>
      <c r="M12" s="70"/>
      <c r="N12" s="70"/>
      <c r="O12" s="104"/>
    </row>
    <row r="13" spans="1:25" s="1" customFormat="1" ht="12" customHeight="1">
      <c r="A13" s="98"/>
      <c r="B13" s="12" t="s">
        <v>11</v>
      </c>
      <c r="C13" s="13">
        <v>96289371</v>
      </c>
      <c r="D13" s="8"/>
      <c r="E13" s="8"/>
      <c r="F13" s="9"/>
      <c r="G13" s="10"/>
      <c r="H13" s="11"/>
      <c r="I13" s="26"/>
      <c r="J13" s="11"/>
      <c r="K13" s="70"/>
      <c r="L13" s="70"/>
      <c r="M13" s="70"/>
      <c r="N13" s="70"/>
      <c r="O13" s="10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5" s="2" customFormat="1" ht="12" customHeight="1">
      <c r="A14" s="15">
        <v>1</v>
      </c>
      <c r="B14" s="16" t="s">
        <v>22</v>
      </c>
      <c r="C14" s="17" t="s">
        <v>23</v>
      </c>
      <c r="D14" s="18">
        <v>5</v>
      </c>
      <c r="E14" s="18">
        <f>D14*0.9</f>
        <v>4.5</v>
      </c>
      <c r="F14" s="16">
        <v>2</v>
      </c>
      <c r="G14" s="18">
        <f>D14*F14</f>
        <v>10</v>
      </c>
      <c r="H14" s="70"/>
      <c r="I14" s="71">
        <f>E14*F14</f>
        <v>9</v>
      </c>
      <c r="J14" s="70"/>
      <c r="K14" s="70"/>
      <c r="L14" s="70"/>
      <c r="M14" s="70"/>
      <c r="N14" s="70"/>
      <c r="O14" s="104"/>
    </row>
    <row r="15" spans="1:25" s="3" customFormat="1" ht="12" customHeight="1">
      <c r="A15" s="23">
        <v>2</v>
      </c>
      <c r="B15" s="29" t="s">
        <v>24</v>
      </c>
      <c r="C15" s="31" t="s">
        <v>25</v>
      </c>
      <c r="D15" s="18">
        <v>5</v>
      </c>
      <c r="E15" s="18">
        <f>D15*0.9</f>
        <v>4.5</v>
      </c>
      <c r="F15" s="33">
        <v>2</v>
      </c>
      <c r="G15" s="18">
        <f>D15*F15</f>
        <v>10</v>
      </c>
      <c r="H15" s="73"/>
      <c r="I15" s="71">
        <f>E15*F15</f>
        <v>9</v>
      </c>
      <c r="J15" s="73"/>
      <c r="K15" s="70"/>
      <c r="L15" s="70"/>
      <c r="M15" s="70"/>
      <c r="N15" s="70"/>
      <c r="O15" s="10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15" s="2" customFormat="1" ht="12" customHeight="1">
      <c r="A16" s="23">
        <v>3</v>
      </c>
      <c r="B16" s="29" t="s">
        <v>26</v>
      </c>
      <c r="C16" s="30" t="s">
        <v>27</v>
      </c>
      <c r="D16" s="18">
        <v>5</v>
      </c>
      <c r="E16" s="18">
        <f>D16*0.9</f>
        <v>4.5</v>
      </c>
      <c r="F16" s="33">
        <v>2</v>
      </c>
      <c r="G16" s="18">
        <f>D16*F16</f>
        <v>10</v>
      </c>
      <c r="H16" s="73"/>
      <c r="I16" s="71">
        <f>E16*F16</f>
        <v>9</v>
      </c>
      <c r="J16" s="73"/>
      <c r="K16" s="70"/>
      <c r="L16" s="70"/>
      <c r="M16" s="70"/>
      <c r="N16" s="70"/>
      <c r="O16" s="104"/>
    </row>
    <row r="17" spans="1:15" s="2" customFormat="1" ht="12" customHeight="1">
      <c r="A17" s="23">
        <v>4</v>
      </c>
      <c r="B17" s="32" t="s">
        <v>12</v>
      </c>
      <c r="C17" s="30" t="s">
        <v>28</v>
      </c>
      <c r="D17" s="18">
        <v>5</v>
      </c>
      <c r="E17" s="18">
        <f>D17*0.9</f>
        <v>4.5</v>
      </c>
      <c r="F17" s="34">
        <v>2</v>
      </c>
      <c r="G17" s="18">
        <f>D17*F17</f>
        <v>10</v>
      </c>
      <c r="H17" s="73"/>
      <c r="I17" s="71">
        <f>E17*F17</f>
        <v>9</v>
      </c>
      <c r="J17" s="73"/>
      <c r="K17" s="70"/>
      <c r="L17" s="70"/>
      <c r="M17" s="70"/>
      <c r="N17" s="70"/>
      <c r="O17" s="104"/>
    </row>
    <row r="18" spans="1:15" s="2" customFormat="1" ht="12" customHeight="1">
      <c r="A18" s="23">
        <v>5</v>
      </c>
      <c r="B18" s="32" t="s">
        <v>29</v>
      </c>
      <c r="C18" s="30" t="s">
        <v>30</v>
      </c>
      <c r="D18" s="18">
        <v>7</v>
      </c>
      <c r="E18" s="18">
        <f>D18*0.9</f>
        <v>6.3</v>
      </c>
      <c r="F18" s="34">
        <v>5</v>
      </c>
      <c r="G18" s="18">
        <f>D18*F18</f>
        <v>35</v>
      </c>
      <c r="H18" s="73"/>
      <c r="I18" s="71">
        <f>E18*F18</f>
        <v>31.5</v>
      </c>
      <c r="J18" s="73"/>
      <c r="K18" s="70"/>
      <c r="L18" s="70"/>
      <c r="M18" s="70"/>
      <c r="N18" s="70"/>
      <c r="O18" s="104"/>
    </row>
    <row r="19" spans="1:15" s="2" customFormat="1" ht="24.75" customHeight="1">
      <c r="A19" s="23"/>
      <c r="B19" s="32"/>
      <c r="C19" s="51" t="s">
        <v>73</v>
      </c>
      <c r="D19" s="52"/>
      <c r="E19" s="52"/>
      <c r="F19" s="34"/>
      <c r="G19" s="72"/>
      <c r="H19" s="73"/>
      <c r="I19" s="73"/>
      <c r="J19" s="73"/>
      <c r="K19" s="70"/>
      <c r="L19" s="70"/>
      <c r="M19" s="70"/>
      <c r="N19" s="70"/>
      <c r="O19" s="104"/>
    </row>
    <row r="20" spans="1:15" s="2" customFormat="1" ht="24.75" customHeight="1">
      <c r="A20" s="23"/>
      <c r="B20" s="32"/>
      <c r="C20" s="51" t="s">
        <v>74</v>
      </c>
      <c r="D20" s="52"/>
      <c r="E20" s="52"/>
      <c r="F20" s="34"/>
      <c r="G20" s="72"/>
      <c r="H20" s="73"/>
      <c r="I20" s="73"/>
      <c r="J20" s="73"/>
      <c r="K20" s="70"/>
      <c r="L20" s="70"/>
      <c r="M20" s="70"/>
      <c r="N20" s="70"/>
      <c r="O20" s="104"/>
    </row>
    <row r="21" spans="1:25" s="2" customFormat="1" ht="24.75" customHeight="1">
      <c r="A21" s="23"/>
      <c r="B21" s="32"/>
      <c r="C21" s="51" t="s">
        <v>75</v>
      </c>
      <c r="D21" s="52"/>
      <c r="E21" s="52"/>
      <c r="F21" s="34"/>
      <c r="G21" s="72"/>
      <c r="H21" s="73"/>
      <c r="I21" s="73"/>
      <c r="J21" s="73"/>
      <c r="K21" s="70"/>
      <c r="L21" s="70"/>
      <c r="M21" s="70"/>
      <c r="N21" s="70"/>
      <c r="O21" s="104"/>
      <c r="P21"/>
      <c r="Q21"/>
      <c r="R21"/>
      <c r="S21"/>
      <c r="T21"/>
      <c r="U21"/>
      <c r="V21"/>
      <c r="W21"/>
      <c r="X21"/>
      <c r="Y21"/>
    </row>
    <row r="22" spans="1:25" s="2" customFormat="1" ht="24.75" customHeight="1">
      <c r="A22" s="23"/>
      <c r="B22" s="32"/>
      <c r="C22" s="51" t="s">
        <v>77</v>
      </c>
      <c r="D22" s="52"/>
      <c r="E22" s="52"/>
      <c r="F22" s="34"/>
      <c r="G22" s="72"/>
      <c r="H22" s="73"/>
      <c r="I22" s="73"/>
      <c r="J22" s="73"/>
      <c r="K22" s="70"/>
      <c r="L22" s="70"/>
      <c r="M22" s="70"/>
      <c r="N22" s="70"/>
      <c r="O22" s="10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ht="24.75" customHeight="1">
      <c r="A23" s="23"/>
      <c r="B23" s="32"/>
      <c r="C23" s="51" t="s">
        <v>76</v>
      </c>
      <c r="D23" s="52"/>
      <c r="E23" s="52"/>
      <c r="F23" s="34"/>
      <c r="G23" s="72"/>
      <c r="H23" s="73"/>
      <c r="I23" s="73"/>
      <c r="J23" s="73"/>
      <c r="K23" s="70"/>
      <c r="L23" s="70"/>
      <c r="M23" s="70"/>
      <c r="N23" s="70"/>
      <c r="O23" s="10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2" customFormat="1" ht="12" customHeight="1">
      <c r="A24" s="23">
        <v>6</v>
      </c>
      <c r="B24" s="22" t="s">
        <v>31</v>
      </c>
      <c r="C24" s="20" t="s">
        <v>32</v>
      </c>
      <c r="D24" s="18">
        <v>8.5</v>
      </c>
      <c r="E24" s="18">
        <f>D24*0.9</f>
        <v>7.65</v>
      </c>
      <c r="F24" s="22">
        <v>2</v>
      </c>
      <c r="G24" s="18">
        <f>D24*F24</f>
        <v>17</v>
      </c>
      <c r="H24" s="74"/>
      <c r="I24" s="71">
        <f>E24*F24</f>
        <v>15.3</v>
      </c>
      <c r="J24" s="74"/>
      <c r="K24" s="70"/>
      <c r="L24" s="70"/>
      <c r="M24" s="70"/>
      <c r="N24" s="70"/>
      <c r="O24" s="104"/>
      <c r="P24"/>
      <c r="Q24"/>
      <c r="R24"/>
      <c r="S24"/>
      <c r="T24"/>
      <c r="U24"/>
      <c r="V24"/>
      <c r="W24"/>
      <c r="X24"/>
      <c r="Y24"/>
    </row>
    <row r="25" spans="1:16" ht="12.75">
      <c r="A25" s="23">
        <v>7</v>
      </c>
      <c r="B25" s="22" t="s">
        <v>33</v>
      </c>
      <c r="C25" s="20" t="s">
        <v>34</v>
      </c>
      <c r="D25" s="18">
        <v>8.5</v>
      </c>
      <c r="E25" s="18">
        <f>D25*0.9</f>
        <v>7.65</v>
      </c>
      <c r="F25" s="22">
        <v>2</v>
      </c>
      <c r="G25" s="18">
        <f>D25*F25</f>
        <v>17</v>
      </c>
      <c r="H25" s="74"/>
      <c r="I25" s="71">
        <f>E25*F25</f>
        <v>15.3</v>
      </c>
      <c r="J25" s="74"/>
      <c r="K25" s="70"/>
      <c r="L25" s="75"/>
      <c r="M25" s="75"/>
      <c r="N25" s="75"/>
      <c r="O25" s="104"/>
      <c r="P25" s="21"/>
    </row>
    <row r="26" spans="1:25" s="4" customFormat="1" ht="12.75">
      <c r="A26" s="15">
        <v>8</v>
      </c>
      <c r="B26" s="16" t="s">
        <v>35</v>
      </c>
      <c r="C26" s="17" t="s">
        <v>36</v>
      </c>
      <c r="D26" s="18">
        <v>8.5</v>
      </c>
      <c r="E26" s="18">
        <f>D26*0.9</f>
        <v>7.65</v>
      </c>
      <c r="F26" s="16">
        <v>2</v>
      </c>
      <c r="G26" s="18">
        <f>D26*F26</f>
        <v>17</v>
      </c>
      <c r="H26" s="80">
        <f>SUM(G14:G26)</f>
        <v>126</v>
      </c>
      <c r="I26" s="71">
        <f>E26*F26</f>
        <v>15.3</v>
      </c>
      <c r="J26" s="80">
        <f>SUM(I14:I26)</f>
        <v>113.39999999999999</v>
      </c>
      <c r="K26" s="71">
        <f>J26*274.65/1522.05</f>
        <v>20.462737755001474</v>
      </c>
      <c r="L26" s="71">
        <f>SUM(J26:K26)</f>
        <v>133.86273775500146</v>
      </c>
      <c r="M26" s="71">
        <f>L26*2502.1/1704.19</f>
        <v>196.5379189742864</v>
      </c>
      <c r="N26" s="71">
        <f>M26*164.11/2637.92</f>
        <v>12.226996225385966</v>
      </c>
      <c r="O26" s="108">
        <f>SUM(M26:N26)</f>
        <v>208.76491519967237</v>
      </c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s="4" customFormat="1" ht="12.75">
      <c r="B27" s="12" t="s">
        <v>5</v>
      </c>
      <c r="C27" s="13" t="s">
        <v>37</v>
      </c>
      <c r="D27" s="8"/>
      <c r="E27" s="8"/>
      <c r="F27" s="9"/>
      <c r="G27" s="10"/>
      <c r="H27" s="74"/>
      <c r="I27" s="73"/>
      <c r="J27" s="74"/>
      <c r="K27" s="70"/>
      <c r="L27" s="76"/>
      <c r="M27" s="76"/>
      <c r="N27" s="76"/>
      <c r="O27" s="105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98"/>
      <c r="B28" s="25" t="s">
        <v>7</v>
      </c>
      <c r="C28" s="24" t="s">
        <v>38</v>
      </c>
      <c r="D28" s="28"/>
      <c r="E28" s="28"/>
      <c r="F28" s="40"/>
      <c r="G28" s="27"/>
      <c r="H28" s="74"/>
      <c r="I28" s="73"/>
      <c r="J28" s="74"/>
      <c r="K28" s="70"/>
      <c r="L28" s="75"/>
      <c r="M28" s="75"/>
      <c r="N28" s="75"/>
      <c r="O28" s="104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94"/>
      <c r="B29" s="25" t="s">
        <v>9</v>
      </c>
      <c r="C29" s="14" t="s">
        <v>39</v>
      </c>
      <c r="D29" s="28"/>
      <c r="E29" s="28"/>
      <c r="F29" s="40"/>
      <c r="G29" s="27"/>
      <c r="H29" s="74"/>
      <c r="I29" s="73"/>
      <c r="J29" s="74"/>
      <c r="K29" s="70"/>
      <c r="L29" s="73"/>
      <c r="M29" s="73"/>
      <c r="N29" s="73"/>
      <c r="O29" s="106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2" customFormat="1" ht="12" customHeight="1">
      <c r="A30" s="94"/>
      <c r="B30" s="12" t="s">
        <v>11</v>
      </c>
      <c r="C30" s="13">
        <v>98522312</v>
      </c>
      <c r="D30" s="8"/>
      <c r="E30" s="8"/>
      <c r="F30" s="9"/>
      <c r="G30" s="10"/>
      <c r="H30" s="70"/>
      <c r="I30" s="70"/>
      <c r="J30" s="70"/>
      <c r="K30" s="70"/>
      <c r="L30" s="70"/>
      <c r="M30" s="70"/>
      <c r="N30" s="70"/>
      <c r="O30" s="104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" customFormat="1" ht="12" customHeight="1">
      <c r="A31" s="98"/>
      <c r="B31" s="16">
        <v>500</v>
      </c>
      <c r="C31" s="17" t="s">
        <v>40</v>
      </c>
      <c r="D31" s="18">
        <v>8</v>
      </c>
      <c r="E31" s="18">
        <f>D31*0.9</f>
        <v>7.2</v>
      </c>
      <c r="F31" s="16">
        <v>1</v>
      </c>
      <c r="G31" s="18">
        <f>D31*F31</f>
        <v>8</v>
      </c>
      <c r="H31" s="11"/>
      <c r="I31" s="71">
        <f>E31*F31</f>
        <v>7.2</v>
      </c>
      <c r="J31" s="11"/>
      <c r="K31" s="70"/>
      <c r="L31" s="11"/>
      <c r="M31" s="11"/>
      <c r="N31" s="11"/>
      <c r="O31" s="1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2" customFormat="1" ht="12" customHeight="1">
      <c r="A32" s="15">
        <v>1</v>
      </c>
      <c r="B32" s="37">
        <v>6810</v>
      </c>
      <c r="C32" s="38" t="s">
        <v>41</v>
      </c>
      <c r="D32" s="35">
        <v>2.75</v>
      </c>
      <c r="E32" s="18">
        <v>2.47</v>
      </c>
      <c r="F32" s="22">
        <v>10</v>
      </c>
      <c r="G32" s="18">
        <f>D32*F32</f>
        <v>27.5</v>
      </c>
      <c r="H32" s="81">
        <f>SUM(G31:G32)</f>
        <v>35.5</v>
      </c>
      <c r="I32" s="71">
        <v>24.7</v>
      </c>
      <c r="J32" s="81">
        <f>SUM(I31:I32)</f>
        <v>31.9</v>
      </c>
      <c r="K32" s="71">
        <f>J32*274.65/1522.05</f>
        <v>5.756272789987188</v>
      </c>
      <c r="L32" s="71">
        <f>SUM(J32:K32)</f>
        <v>37.656272789987185</v>
      </c>
      <c r="M32" s="71">
        <f>L32*2502.1/1704.19</f>
        <v>55.287121827863636</v>
      </c>
      <c r="N32" s="71">
        <f>M32*164.11/2637.92</f>
        <v>3.4395165748660697</v>
      </c>
      <c r="O32" s="108">
        <f>SUM(M32:N32)</f>
        <v>58.726638402729705</v>
      </c>
      <c r="P32"/>
      <c r="Q32"/>
      <c r="R32"/>
      <c r="S32"/>
      <c r="T32"/>
      <c r="U32"/>
      <c r="V32"/>
      <c r="W32"/>
      <c r="X32"/>
      <c r="Y32"/>
    </row>
    <row r="33" spans="1:25" s="2" customFormat="1" ht="12" customHeight="1">
      <c r="A33" s="36">
        <v>2</v>
      </c>
      <c r="B33" s="25" t="s">
        <v>5</v>
      </c>
      <c r="C33" s="24" t="s">
        <v>42</v>
      </c>
      <c r="D33" s="39"/>
      <c r="E33" s="39"/>
      <c r="F33" s="40"/>
      <c r="G33" s="18"/>
      <c r="H33" s="26"/>
      <c r="I33" s="26"/>
      <c r="J33" s="26"/>
      <c r="K33" s="70"/>
      <c r="L33" s="70"/>
      <c r="M33" s="70"/>
      <c r="N33" s="70"/>
      <c r="O33" s="104"/>
      <c r="P33"/>
      <c r="Q33"/>
      <c r="R33"/>
      <c r="S33"/>
      <c r="T33"/>
      <c r="U33"/>
      <c r="V33"/>
      <c r="W33"/>
      <c r="X33"/>
      <c r="Y33"/>
    </row>
    <row r="34" spans="1:25" s="1" customFormat="1" ht="12" customHeight="1">
      <c r="A34" s="94"/>
      <c r="B34" s="25" t="s">
        <v>7</v>
      </c>
      <c r="C34" s="24" t="s">
        <v>43</v>
      </c>
      <c r="D34" s="39"/>
      <c r="E34" s="39"/>
      <c r="F34" s="40"/>
      <c r="G34" s="41"/>
      <c r="H34" s="11"/>
      <c r="I34" s="11"/>
      <c r="J34" s="11"/>
      <c r="K34" s="70"/>
      <c r="L34" s="11"/>
      <c r="M34" s="11"/>
      <c r="N34" s="11"/>
      <c r="O34" s="11"/>
      <c r="P34"/>
      <c r="Q34"/>
      <c r="R34"/>
      <c r="S34"/>
      <c r="T34"/>
      <c r="U34"/>
      <c r="V34"/>
      <c r="W34"/>
      <c r="X34"/>
      <c r="Y34"/>
    </row>
    <row r="35" spans="1:25" s="2" customFormat="1" ht="12" customHeight="1">
      <c r="A35" s="94"/>
      <c r="B35" s="25" t="s">
        <v>9</v>
      </c>
      <c r="C35" s="14" t="s">
        <v>44</v>
      </c>
      <c r="D35" s="39"/>
      <c r="E35" s="39"/>
      <c r="F35" s="40"/>
      <c r="G35" s="41"/>
      <c r="H35" s="70"/>
      <c r="I35" s="70"/>
      <c r="J35" s="70"/>
      <c r="K35" s="70"/>
      <c r="L35" s="70"/>
      <c r="M35" s="70"/>
      <c r="N35" s="70"/>
      <c r="O35" s="104"/>
      <c r="P35"/>
      <c r="Q35"/>
      <c r="R35"/>
      <c r="S35"/>
      <c r="T35"/>
      <c r="U35"/>
      <c r="V35"/>
      <c r="W35"/>
      <c r="X35"/>
      <c r="Y35"/>
    </row>
    <row r="36" spans="1:15" ht="12.75">
      <c r="A36" s="94"/>
      <c r="B36" s="25" t="s">
        <v>11</v>
      </c>
      <c r="C36" s="24">
        <v>97112516</v>
      </c>
      <c r="D36" s="39"/>
      <c r="E36" s="39"/>
      <c r="F36" s="40"/>
      <c r="G36" s="41"/>
      <c r="H36" s="75"/>
      <c r="I36" s="75"/>
      <c r="J36" s="75"/>
      <c r="K36" s="70"/>
      <c r="L36" s="75"/>
      <c r="M36" s="75"/>
      <c r="N36" s="75"/>
      <c r="O36" s="104"/>
    </row>
    <row r="37" spans="1:15" ht="12.75">
      <c r="A37" s="94">
        <v>1</v>
      </c>
      <c r="B37" s="22">
        <v>262</v>
      </c>
      <c r="C37" s="20" t="s">
        <v>45</v>
      </c>
      <c r="D37" s="35">
        <v>14</v>
      </c>
      <c r="E37" s="18">
        <f>D37*0.9</f>
        <v>12.6</v>
      </c>
      <c r="F37" s="22">
        <v>1</v>
      </c>
      <c r="G37" s="18">
        <f>D37*F37</f>
        <v>14</v>
      </c>
      <c r="H37" s="35">
        <v>14</v>
      </c>
      <c r="I37" s="71">
        <f>E37*F37</f>
        <v>12.6</v>
      </c>
      <c r="J37" s="71">
        <v>12.6</v>
      </c>
      <c r="K37" s="71">
        <f>J37*274.65/1522.05</f>
        <v>2.2736375283334973</v>
      </c>
      <c r="L37" s="71">
        <f>SUM(J37:K37)</f>
        <v>14.873637528333497</v>
      </c>
      <c r="M37" s="71">
        <f>L37*2502.1/1704.19</f>
        <v>21.83754655269849</v>
      </c>
      <c r="N37" s="71">
        <f>M37*164.11/2637.92</f>
        <v>1.3585551361539963</v>
      </c>
      <c r="O37" s="108">
        <f>SUM(M37:N37)</f>
        <v>23.196101688852487</v>
      </c>
    </row>
    <row r="38" spans="1:15" ht="12.75">
      <c r="A38" s="23" t="s">
        <v>86</v>
      </c>
      <c r="B38" s="25" t="s">
        <v>5</v>
      </c>
      <c r="C38" s="24" t="s">
        <v>46</v>
      </c>
      <c r="D38" s="39"/>
      <c r="E38" s="39"/>
      <c r="F38" s="40"/>
      <c r="G38" s="41"/>
      <c r="H38" s="75"/>
      <c r="I38" s="75"/>
      <c r="J38" s="75"/>
      <c r="K38" s="70"/>
      <c r="L38" s="75"/>
      <c r="M38" s="75"/>
      <c r="N38" s="75"/>
      <c r="O38" s="104"/>
    </row>
    <row r="39" spans="1:15" ht="12.75">
      <c r="A39" s="94"/>
      <c r="B39" s="25" t="s">
        <v>7</v>
      </c>
      <c r="C39" s="24" t="s">
        <v>47</v>
      </c>
      <c r="D39" s="39"/>
      <c r="E39" s="39"/>
      <c r="F39" s="40"/>
      <c r="G39" s="41"/>
      <c r="H39" s="75"/>
      <c r="I39" s="75"/>
      <c r="J39" s="75"/>
      <c r="K39" s="75"/>
      <c r="L39" s="75"/>
      <c r="M39" s="75"/>
      <c r="N39" s="75"/>
      <c r="O39" s="104"/>
    </row>
    <row r="40" spans="1:15" ht="12.75">
      <c r="A40" s="94"/>
      <c r="B40" s="25" t="s">
        <v>9</v>
      </c>
      <c r="C40" s="14" t="s">
        <v>48</v>
      </c>
      <c r="D40" s="39"/>
      <c r="E40" s="39"/>
      <c r="F40" s="40"/>
      <c r="G40" s="41"/>
      <c r="H40" s="75"/>
      <c r="I40" s="75"/>
      <c r="J40" s="75"/>
      <c r="K40" s="75"/>
      <c r="L40" s="75"/>
      <c r="M40" s="75"/>
      <c r="N40" s="75"/>
      <c r="O40" s="104"/>
    </row>
    <row r="41" spans="1:15" ht="12.75">
      <c r="A41" s="94"/>
      <c r="B41" s="25" t="s">
        <v>11</v>
      </c>
      <c r="C41" s="24">
        <v>96792962</v>
      </c>
      <c r="D41" s="39"/>
      <c r="E41" s="39"/>
      <c r="F41" s="40"/>
      <c r="G41" s="41"/>
      <c r="H41" s="75"/>
      <c r="I41" s="75"/>
      <c r="J41" s="75"/>
      <c r="K41" s="75"/>
      <c r="L41" s="75"/>
      <c r="M41" s="75"/>
      <c r="N41" s="75"/>
      <c r="O41" s="104"/>
    </row>
    <row r="42" spans="1:15" ht="12.75">
      <c r="A42" s="94">
        <v>1</v>
      </c>
      <c r="B42" s="22">
        <v>6865</v>
      </c>
      <c r="C42" s="20" t="s">
        <v>49</v>
      </c>
      <c r="D42" s="35">
        <v>14.5</v>
      </c>
      <c r="E42" s="18">
        <f aca="true" t="shared" si="0" ref="E42:E47">D42*0.9</f>
        <v>13.05</v>
      </c>
      <c r="F42" s="22">
        <v>18</v>
      </c>
      <c r="G42" s="18">
        <f aca="true" t="shared" si="1" ref="G42:G47">D42*F42</f>
        <v>261</v>
      </c>
      <c r="H42" s="75"/>
      <c r="I42" s="71">
        <f aca="true" t="shared" si="2" ref="I42:I47">E42*F42</f>
        <v>234.9</v>
      </c>
      <c r="J42" s="75"/>
      <c r="K42" s="75"/>
      <c r="L42" s="75"/>
      <c r="M42" s="75"/>
      <c r="N42" s="75"/>
      <c r="O42" s="104"/>
    </row>
    <row r="43" spans="1:15" ht="12.75">
      <c r="A43" s="37">
        <v>2</v>
      </c>
      <c r="B43" s="19" t="s">
        <v>50</v>
      </c>
      <c r="C43" s="43" t="s">
        <v>51</v>
      </c>
      <c r="D43" s="47">
        <v>20</v>
      </c>
      <c r="E43" s="18">
        <f t="shared" si="0"/>
        <v>18</v>
      </c>
      <c r="F43" s="19">
        <v>2</v>
      </c>
      <c r="G43" s="18">
        <f t="shared" si="1"/>
        <v>40</v>
      </c>
      <c r="H43" s="75"/>
      <c r="I43" s="71">
        <f t="shared" si="2"/>
        <v>36</v>
      </c>
      <c r="J43" s="75"/>
      <c r="K43" s="75"/>
      <c r="L43" s="75"/>
      <c r="M43" s="75"/>
      <c r="N43" s="75"/>
      <c r="O43" s="104"/>
    </row>
    <row r="44" spans="1:15" ht="12.75">
      <c r="A44" s="94">
        <v>3</v>
      </c>
      <c r="B44" s="19">
        <v>5757</v>
      </c>
      <c r="C44" s="43" t="s">
        <v>87</v>
      </c>
      <c r="D44" s="47">
        <v>6.25</v>
      </c>
      <c r="E44" s="18">
        <f>5.62</f>
        <v>5.62</v>
      </c>
      <c r="F44" s="19">
        <v>60</v>
      </c>
      <c r="G44" s="18">
        <f t="shared" si="1"/>
        <v>375</v>
      </c>
      <c r="H44" s="75"/>
      <c r="I44" s="71">
        <v>337.2</v>
      </c>
      <c r="J44" s="75"/>
      <c r="K44" s="75"/>
      <c r="L44" s="75"/>
      <c r="M44" s="75"/>
      <c r="N44" s="75"/>
      <c r="O44" s="104"/>
    </row>
    <row r="45" spans="1:15" ht="12.75">
      <c r="A45" s="37">
        <v>4</v>
      </c>
      <c r="B45" s="19" t="s">
        <v>52</v>
      </c>
      <c r="C45" s="43" t="s">
        <v>53</v>
      </c>
      <c r="D45" s="47">
        <v>5</v>
      </c>
      <c r="E45" s="18">
        <f t="shared" si="0"/>
        <v>4.5</v>
      </c>
      <c r="F45" s="19">
        <v>23</v>
      </c>
      <c r="G45" s="18">
        <f t="shared" si="1"/>
        <v>115</v>
      </c>
      <c r="H45" s="75"/>
      <c r="I45" s="71">
        <f t="shared" si="2"/>
        <v>103.5</v>
      </c>
      <c r="J45" s="75"/>
      <c r="K45" s="75"/>
      <c r="L45" s="75"/>
      <c r="M45" s="75"/>
      <c r="N45" s="75"/>
      <c r="O45" s="104"/>
    </row>
    <row r="46" spans="1:15" ht="12.75">
      <c r="A46" s="94">
        <v>5</v>
      </c>
      <c r="B46" s="19" t="s">
        <v>22</v>
      </c>
      <c r="C46" s="43" t="s">
        <v>54</v>
      </c>
      <c r="D46" s="47">
        <v>5</v>
      </c>
      <c r="E46" s="18">
        <f t="shared" si="0"/>
        <v>4.5</v>
      </c>
      <c r="F46" s="19">
        <v>23</v>
      </c>
      <c r="G46" s="18">
        <f t="shared" si="1"/>
        <v>115</v>
      </c>
      <c r="H46" s="75"/>
      <c r="I46" s="71">
        <f t="shared" si="2"/>
        <v>103.5</v>
      </c>
      <c r="J46" s="75"/>
      <c r="K46" s="75"/>
      <c r="L46" s="75"/>
      <c r="M46" s="75"/>
      <c r="N46" s="75"/>
      <c r="O46" s="104"/>
    </row>
    <row r="47" spans="1:15" ht="12.75">
      <c r="A47" s="37">
        <v>6</v>
      </c>
      <c r="B47" s="19">
        <v>1961</v>
      </c>
      <c r="C47" s="43" t="s">
        <v>88</v>
      </c>
      <c r="D47" s="47">
        <v>7</v>
      </c>
      <c r="E47" s="18">
        <f t="shared" si="0"/>
        <v>6.3</v>
      </c>
      <c r="F47" s="19">
        <v>4</v>
      </c>
      <c r="G47" s="18">
        <f t="shared" si="1"/>
        <v>28</v>
      </c>
      <c r="H47" s="79">
        <f>SUM(G42:G47)</f>
        <v>934</v>
      </c>
      <c r="I47" s="71">
        <f t="shared" si="2"/>
        <v>25.2</v>
      </c>
      <c r="J47" s="79">
        <f>SUM(I42:I47)</f>
        <v>840.3</v>
      </c>
      <c r="K47" s="71">
        <f>J47*274.65/1522.05</f>
        <v>151.62996944909824</v>
      </c>
      <c r="L47" s="71">
        <f>SUM(J47:K47)</f>
        <v>991.9299694490982</v>
      </c>
      <c r="M47" s="71">
        <f>L47*2502.1/1704.19</f>
        <v>1456.356378431154</v>
      </c>
      <c r="N47" s="71">
        <f>M47*164.11/2637.92</f>
        <v>90.60268896112721</v>
      </c>
      <c r="O47" s="108">
        <f>SUM(M47:N47)</f>
        <v>1546.9590673922812</v>
      </c>
    </row>
    <row r="48" spans="1:15" ht="12.75">
      <c r="A48" s="96"/>
      <c r="B48" s="48" t="s">
        <v>55</v>
      </c>
      <c r="C48" s="49" t="s">
        <v>56</v>
      </c>
      <c r="D48" s="39"/>
      <c r="E48" s="39"/>
      <c r="F48" s="40"/>
      <c r="G48" s="41"/>
      <c r="H48" s="75"/>
      <c r="I48" s="75"/>
      <c r="J48" s="75"/>
      <c r="K48" s="75"/>
      <c r="L48" s="75"/>
      <c r="M48" s="75"/>
      <c r="N48" s="75"/>
      <c r="O48" s="104"/>
    </row>
    <row r="49" spans="1:15" ht="12.75">
      <c r="A49" s="94"/>
      <c r="B49" s="48" t="s">
        <v>57</v>
      </c>
      <c r="C49" s="49" t="s">
        <v>58</v>
      </c>
      <c r="D49" s="39"/>
      <c r="E49" s="39"/>
      <c r="F49" s="40"/>
      <c r="G49" s="41"/>
      <c r="H49" s="75"/>
      <c r="I49" s="75"/>
      <c r="J49" s="75"/>
      <c r="K49" s="75"/>
      <c r="L49" s="75"/>
      <c r="M49" s="75"/>
      <c r="N49" s="75"/>
      <c r="O49" s="104"/>
    </row>
    <row r="50" spans="1:15" ht="12.75">
      <c r="A50" s="94"/>
      <c r="B50" s="48" t="s">
        <v>9</v>
      </c>
      <c r="C50" s="42" t="s">
        <v>59</v>
      </c>
      <c r="D50" s="39"/>
      <c r="E50" s="39"/>
      <c r="F50" s="40"/>
      <c r="G50" s="41"/>
      <c r="H50" s="75"/>
      <c r="I50" s="75"/>
      <c r="J50" s="75"/>
      <c r="K50" s="75"/>
      <c r="L50" s="75"/>
      <c r="M50" s="75"/>
      <c r="N50" s="75"/>
      <c r="O50" s="104"/>
    </row>
    <row r="51" spans="1:15" ht="12.75">
      <c r="A51" s="94"/>
      <c r="B51" s="48" t="s">
        <v>11</v>
      </c>
      <c r="C51" s="49">
        <v>82827868</v>
      </c>
      <c r="D51" s="39"/>
      <c r="E51" s="39"/>
      <c r="F51" s="40"/>
      <c r="G51" s="41"/>
      <c r="H51" s="75"/>
      <c r="I51" s="75"/>
      <c r="J51" s="75"/>
      <c r="K51" s="75"/>
      <c r="L51" s="75"/>
      <c r="M51" s="75"/>
      <c r="N51" s="75"/>
      <c r="O51" s="104"/>
    </row>
    <row r="52" spans="1:15" ht="12.75">
      <c r="A52" s="94">
        <v>1</v>
      </c>
      <c r="B52" s="22" t="s">
        <v>52</v>
      </c>
      <c r="C52" s="20" t="s">
        <v>60</v>
      </c>
      <c r="D52" s="35">
        <v>5</v>
      </c>
      <c r="E52" s="18">
        <f>D52*0.9</f>
        <v>4.5</v>
      </c>
      <c r="F52" s="22">
        <v>2</v>
      </c>
      <c r="G52" s="18">
        <f>D52*F52</f>
        <v>10</v>
      </c>
      <c r="H52" s="75"/>
      <c r="I52" s="71">
        <f>E52*F52</f>
        <v>9</v>
      </c>
      <c r="J52" s="75"/>
      <c r="K52" s="75"/>
      <c r="L52" s="75"/>
      <c r="M52" s="75"/>
      <c r="N52" s="75"/>
      <c r="O52" s="104"/>
    </row>
    <row r="53" spans="1:15" ht="12.75">
      <c r="A53" s="37">
        <v>2</v>
      </c>
      <c r="B53" s="19" t="s">
        <v>22</v>
      </c>
      <c r="C53" s="43" t="s">
        <v>78</v>
      </c>
      <c r="D53" s="47">
        <v>5</v>
      </c>
      <c r="E53" s="18">
        <f>D53*0.9</f>
        <v>4.5</v>
      </c>
      <c r="F53" s="22">
        <v>2</v>
      </c>
      <c r="G53" s="18">
        <f>D53*F53</f>
        <v>10</v>
      </c>
      <c r="H53" s="79">
        <f>SUM(G52:G53)</f>
        <v>20</v>
      </c>
      <c r="I53" s="71">
        <f>E53*F53</f>
        <v>9</v>
      </c>
      <c r="J53" s="79">
        <f>SUM(I52:I53)</f>
        <v>18</v>
      </c>
      <c r="K53" s="71">
        <f>J53*274.65/1522.05</f>
        <v>3.2480536119049965</v>
      </c>
      <c r="L53" s="71">
        <f>SUM(J53:K53)</f>
        <v>21.248053611904997</v>
      </c>
      <c r="M53" s="71">
        <f>L53*2502.1/1704.19</f>
        <v>31.19649507528356</v>
      </c>
      <c r="N53" s="71">
        <f>M53*164.11/2637.92</f>
        <v>1.940793051648566</v>
      </c>
      <c r="O53" s="108">
        <f>SUM(M53:N53)</f>
        <v>33.13728812693213</v>
      </c>
    </row>
    <row r="54" spans="1:15" ht="12.75">
      <c r="A54" s="96"/>
      <c r="B54" s="48" t="s">
        <v>5</v>
      </c>
      <c r="C54" s="49" t="s">
        <v>61</v>
      </c>
      <c r="D54" s="39"/>
      <c r="E54" s="39"/>
      <c r="F54" s="40"/>
      <c r="G54" s="41"/>
      <c r="H54" s="75"/>
      <c r="I54" s="75"/>
      <c r="J54" s="75"/>
      <c r="K54" s="75"/>
      <c r="L54" s="75"/>
      <c r="M54" s="75"/>
      <c r="N54" s="75"/>
      <c r="O54" s="104"/>
    </row>
    <row r="55" spans="1:15" ht="12.75">
      <c r="A55" s="94"/>
      <c r="B55" s="48" t="s">
        <v>7</v>
      </c>
      <c r="C55" s="49" t="s">
        <v>62</v>
      </c>
      <c r="D55" s="39"/>
      <c r="E55" s="39"/>
      <c r="F55" s="40"/>
      <c r="G55" s="41"/>
      <c r="H55" s="75"/>
      <c r="I55" s="75"/>
      <c r="J55" s="75"/>
      <c r="K55" s="75"/>
      <c r="L55" s="75"/>
      <c r="M55" s="75"/>
      <c r="N55" s="75"/>
      <c r="O55" s="104"/>
    </row>
    <row r="56" spans="1:15" ht="12.75">
      <c r="A56" s="94"/>
      <c r="B56" s="48" t="s">
        <v>9</v>
      </c>
      <c r="C56" s="49" t="s">
        <v>63</v>
      </c>
      <c r="D56" s="39"/>
      <c r="E56" s="39"/>
      <c r="F56" s="40"/>
      <c r="G56" s="41"/>
      <c r="H56" s="75"/>
      <c r="I56" s="75"/>
      <c r="J56" s="75"/>
      <c r="K56" s="75"/>
      <c r="L56" s="75"/>
      <c r="M56" s="75"/>
      <c r="N56" s="75"/>
      <c r="O56" s="104"/>
    </row>
    <row r="57" spans="1:15" ht="12.75">
      <c r="A57" s="94"/>
      <c r="B57" s="48" t="s">
        <v>11</v>
      </c>
      <c r="C57" s="49">
        <v>98222381</v>
      </c>
      <c r="D57" s="39"/>
      <c r="E57" s="39"/>
      <c r="F57" s="40"/>
      <c r="G57" s="41"/>
      <c r="H57" s="75"/>
      <c r="I57" s="75"/>
      <c r="J57" s="75"/>
      <c r="K57" s="75"/>
      <c r="L57" s="75"/>
      <c r="M57" s="75"/>
      <c r="N57" s="75"/>
      <c r="O57" s="104"/>
    </row>
    <row r="58" spans="1:15" s="59" customFormat="1" ht="25.5" customHeight="1">
      <c r="A58" s="15">
        <v>1</v>
      </c>
      <c r="B58" s="16" t="s">
        <v>91</v>
      </c>
      <c r="C58" s="17" t="s">
        <v>92</v>
      </c>
      <c r="D58" s="57">
        <v>8</v>
      </c>
      <c r="E58" s="18">
        <f>D58*0.9</f>
        <v>7.2</v>
      </c>
      <c r="F58" s="58">
        <v>1</v>
      </c>
      <c r="G58" s="18">
        <f>D58*F58</f>
        <v>8</v>
      </c>
      <c r="H58" s="77"/>
      <c r="I58" s="57">
        <f>E58*F58</f>
        <v>7.2</v>
      </c>
      <c r="J58" s="77"/>
      <c r="K58" s="77"/>
      <c r="L58" s="77"/>
      <c r="M58" s="77"/>
      <c r="N58" s="77"/>
      <c r="O58" s="104"/>
    </row>
    <row r="59" spans="1:15" ht="63" customHeight="1">
      <c r="A59" s="37">
        <v>2</v>
      </c>
      <c r="B59" s="46" t="s">
        <v>64</v>
      </c>
      <c r="C59" s="44" t="s">
        <v>65</v>
      </c>
      <c r="D59" s="45">
        <v>8</v>
      </c>
      <c r="E59" s="18">
        <f>D59*0.9</f>
        <v>7.2</v>
      </c>
      <c r="F59" s="46">
        <v>1</v>
      </c>
      <c r="G59" s="18">
        <f>D59*F59</f>
        <v>8</v>
      </c>
      <c r="H59" s="75"/>
      <c r="I59" s="57">
        <f>E59*F59</f>
        <v>7.2</v>
      </c>
      <c r="J59" s="75"/>
      <c r="K59" s="75"/>
      <c r="L59" s="75"/>
      <c r="M59" s="75"/>
      <c r="N59" s="75"/>
      <c r="O59" s="104"/>
    </row>
    <row r="60" spans="1:15" ht="15" customHeight="1">
      <c r="A60" s="37">
        <v>3</v>
      </c>
      <c r="B60" s="46" t="s">
        <v>66</v>
      </c>
      <c r="C60" s="44" t="s">
        <v>67</v>
      </c>
      <c r="D60" s="45">
        <v>2</v>
      </c>
      <c r="E60" s="18">
        <f>D60*0.9</f>
        <v>1.8</v>
      </c>
      <c r="F60" s="46">
        <v>2</v>
      </c>
      <c r="G60" s="18">
        <f>D60*F60</f>
        <v>4</v>
      </c>
      <c r="H60" s="75"/>
      <c r="I60" s="71">
        <f>E60*F60</f>
        <v>3.6</v>
      </c>
      <c r="J60" s="75"/>
      <c r="K60" s="75"/>
      <c r="L60" s="75"/>
      <c r="M60" s="75"/>
      <c r="N60" s="75"/>
      <c r="O60" s="104"/>
    </row>
    <row r="61" spans="1:15" ht="38.25" customHeight="1">
      <c r="A61" s="37">
        <v>4</v>
      </c>
      <c r="B61" s="46" t="s">
        <v>68</v>
      </c>
      <c r="C61" s="60" t="s">
        <v>107</v>
      </c>
      <c r="D61" s="45">
        <v>19</v>
      </c>
      <c r="E61" s="18">
        <f>D61*0.9</f>
        <v>17.1</v>
      </c>
      <c r="F61" s="46">
        <v>1</v>
      </c>
      <c r="G61" s="18">
        <f>D61*F61</f>
        <v>19</v>
      </c>
      <c r="H61" s="79"/>
      <c r="I61" s="18">
        <f>E61*F61</f>
        <v>17.1</v>
      </c>
      <c r="J61" s="79"/>
      <c r="K61" s="75"/>
      <c r="L61" s="75"/>
      <c r="M61" s="75"/>
      <c r="N61" s="75"/>
      <c r="O61" s="104"/>
    </row>
    <row r="62" spans="1:15" ht="13.5" customHeight="1">
      <c r="A62" s="37">
        <v>5</v>
      </c>
      <c r="B62" s="82">
        <v>9006</v>
      </c>
      <c r="C62" s="83" t="s">
        <v>108</v>
      </c>
      <c r="D62" s="45">
        <v>7.4</v>
      </c>
      <c r="E62" s="18">
        <v>7.4</v>
      </c>
      <c r="F62" s="46">
        <v>1</v>
      </c>
      <c r="G62" s="45">
        <v>7.4</v>
      </c>
      <c r="H62" s="79">
        <f>SUM(G58:G62)</f>
        <v>46.4</v>
      </c>
      <c r="I62" s="45">
        <v>7.4</v>
      </c>
      <c r="J62" s="79">
        <f>SUM(I58:I62)</f>
        <v>42.5</v>
      </c>
      <c r="K62" s="71">
        <f>J62*274.65/1522.05</f>
        <v>7.669015472553463</v>
      </c>
      <c r="L62" s="71">
        <f>SUM(J62:K62)</f>
        <v>50.16901547255346</v>
      </c>
      <c r="M62" s="71">
        <f>L62*2502.1/1704.19</f>
        <v>73.65839114997506</v>
      </c>
      <c r="N62" s="71">
        <f>M62*164.11/2637.92</f>
        <v>4.582428038614669</v>
      </c>
      <c r="O62" s="108">
        <f>SUM(M62:N62)</f>
        <v>78.24081918858973</v>
      </c>
    </row>
    <row r="63" spans="1:15" ht="12.75">
      <c r="A63" s="37" t="s">
        <v>86</v>
      </c>
      <c r="B63" s="25" t="s">
        <v>5</v>
      </c>
      <c r="C63" s="24" t="s">
        <v>69</v>
      </c>
      <c r="D63" s="39"/>
      <c r="E63" s="39"/>
      <c r="F63" s="40"/>
      <c r="G63" s="41"/>
      <c r="H63" s="75"/>
      <c r="I63" s="75"/>
      <c r="J63" s="75"/>
      <c r="K63" s="75"/>
      <c r="L63" s="75"/>
      <c r="M63" s="75"/>
      <c r="N63" s="75"/>
      <c r="O63" s="104"/>
    </row>
    <row r="64" spans="1:15" ht="12.75">
      <c r="A64" s="94"/>
      <c r="B64" s="25" t="s">
        <v>7</v>
      </c>
      <c r="C64" s="24" t="s">
        <v>70</v>
      </c>
      <c r="D64" s="39"/>
      <c r="E64" s="39"/>
      <c r="F64" s="40"/>
      <c r="G64" s="41"/>
      <c r="H64" s="75"/>
      <c r="I64" s="75"/>
      <c r="J64" s="75"/>
      <c r="K64" s="75"/>
      <c r="L64" s="75"/>
      <c r="M64" s="75"/>
      <c r="N64" s="75"/>
      <c r="O64" s="104"/>
    </row>
    <row r="65" spans="1:15" ht="12.75">
      <c r="A65" s="94"/>
      <c r="B65" s="25" t="s">
        <v>9</v>
      </c>
      <c r="C65" s="14" t="s">
        <v>71</v>
      </c>
      <c r="D65" s="39"/>
      <c r="E65" s="39"/>
      <c r="F65" s="40"/>
      <c r="G65" s="41"/>
      <c r="H65" s="75"/>
      <c r="I65" s="75"/>
      <c r="J65" s="75"/>
      <c r="K65" s="75"/>
      <c r="L65" s="75"/>
      <c r="M65" s="75"/>
      <c r="N65" s="75"/>
      <c r="O65" s="104"/>
    </row>
    <row r="66" spans="1:15" ht="12.75">
      <c r="A66" s="94"/>
      <c r="B66" s="25" t="s">
        <v>11</v>
      </c>
      <c r="C66" s="24">
        <v>96485680</v>
      </c>
      <c r="D66" s="39"/>
      <c r="E66" s="39"/>
      <c r="F66" s="40"/>
      <c r="G66" s="41"/>
      <c r="H66" s="75"/>
      <c r="I66" s="75"/>
      <c r="J66" s="75"/>
      <c r="K66" s="75"/>
      <c r="L66" s="75"/>
      <c r="M66" s="75"/>
      <c r="N66" s="75"/>
      <c r="O66" s="104"/>
    </row>
    <row r="67" spans="1:15" s="85" customFormat="1" ht="64.5" customHeight="1">
      <c r="A67" s="19">
        <v>1</v>
      </c>
      <c r="B67" s="19">
        <v>322</v>
      </c>
      <c r="C67" s="43" t="s">
        <v>72</v>
      </c>
      <c r="D67" s="47">
        <v>100</v>
      </c>
      <c r="E67" s="47">
        <v>80</v>
      </c>
      <c r="F67" s="19">
        <v>1</v>
      </c>
      <c r="G67" s="47">
        <v>100</v>
      </c>
      <c r="H67" s="47">
        <v>100</v>
      </c>
      <c r="I67" s="47">
        <v>80</v>
      </c>
      <c r="J67" s="47">
        <v>80</v>
      </c>
      <c r="K67" s="109">
        <f>J67*274.65/1522.05</f>
        <v>14.435793830688874</v>
      </c>
      <c r="L67" s="109">
        <f>SUM(J67:K67)</f>
        <v>94.43579383068888</v>
      </c>
      <c r="M67" s="109">
        <f>L67*2502.1/1704.19</f>
        <v>138.6510892234825</v>
      </c>
      <c r="N67" s="109">
        <f>M67*164.11/2637.92</f>
        <v>8.62574689621585</v>
      </c>
      <c r="O67" s="110">
        <f>SUM(M67:N67)</f>
        <v>147.27683611969834</v>
      </c>
    </row>
    <row r="68" spans="1:15" ht="12.75">
      <c r="A68" s="96"/>
      <c r="B68" s="48" t="s">
        <v>55</v>
      </c>
      <c r="C68" s="49" t="s">
        <v>79</v>
      </c>
      <c r="D68" s="39"/>
      <c r="E68" s="39"/>
      <c r="F68" s="40"/>
      <c r="G68" s="41"/>
      <c r="H68" s="75"/>
      <c r="I68" s="75"/>
      <c r="J68" s="75"/>
      <c r="K68" s="75"/>
      <c r="L68" s="75"/>
      <c r="M68" s="75"/>
      <c r="N68" s="75"/>
      <c r="O68" s="104"/>
    </row>
    <row r="69" spans="1:15" ht="12.75">
      <c r="A69" s="94"/>
      <c r="B69" s="48" t="s">
        <v>57</v>
      </c>
      <c r="C69" s="49" t="s">
        <v>80</v>
      </c>
      <c r="D69" s="39"/>
      <c r="E69" s="39"/>
      <c r="F69" s="40"/>
      <c r="G69" s="41"/>
      <c r="H69" s="75"/>
      <c r="I69" s="75"/>
      <c r="J69" s="75"/>
      <c r="K69" s="75"/>
      <c r="L69" s="75"/>
      <c r="M69" s="75"/>
      <c r="N69" s="75"/>
      <c r="O69" s="104"/>
    </row>
    <row r="70" spans="1:15" ht="12.75">
      <c r="A70" s="94"/>
      <c r="B70" s="48" t="s">
        <v>9</v>
      </c>
      <c r="C70" s="42" t="s">
        <v>81</v>
      </c>
      <c r="D70" s="39"/>
      <c r="E70" s="39"/>
      <c r="F70" s="40"/>
      <c r="G70" s="41"/>
      <c r="H70" s="75"/>
      <c r="I70" s="75"/>
      <c r="J70" s="75"/>
      <c r="K70" s="75"/>
      <c r="L70" s="75"/>
      <c r="M70" s="75"/>
      <c r="N70" s="75"/>
      <c r="O70" s="104"/>
    </row>
    <row r="71" spans="1:15" ht="12.75">
      <c r="A71" s="94"/>
      <c r="B71" s="48" t="s">
        <v>11</v>
      </c>
      <c r="C71" s="49">
        <v>97873402</v>
      </c>
      <c r="D71" s="39"/>
      <c r="E71" s="39"/>
      <c r="F71" s="40"/>
      <c r="G71" s="41"/>
      <c r="H71" s="75"/>
      <c r="I71" s="75"/>
      <c r="J71" s="75"/>
      <c r="K71" s="75"/>
      <c r="L71" s="75"/>
      <c r="M71" s="75"/>
      <c r="N71" s="75"/>
      <c r="O71" s="104"/>
    </row>
    <row r="72" spans="1:15" ht="12.75">
      <c r="A72" s="94">
        <v>1</v>
      </c>
      <c r="B72" s="22">
        <v>382</v>
      </c>
      <c r="C72" s="20" t="s">
        <v>82</v>
      </c>
      <c r="D72" s="35">
        <v>90</v>
      </c>
      <c r="E72" s="18">
        <f>D72*0.9</f>
        <v>81</v>
      </c>
      <c r="F72" s="22">
        <v>1</v>
      </c>
      <c r="G72" s="18">
        <f>D72*F72</f>
        <v>90</v>
      </c>
      <c r="H72" s="79">
        <v>90</v>
      </c>
      <c r="I72" s="71">
        <f>E72*F72</f>
        <v>81</v>
      </c>
      <c r="J72" s="79">
        <v>81</v>
      </c>
      <c r="K72" s="71">
        <f>J72*274.65/1522.05</f>
        <v>14.616241253572483</v>
      </c>
      <c r="L72" s="71">
        <f>SUM(J72:K72)</f>
        <v>95.61624125357248</v>
      </c>
      <c r="M72" s="71">
        <f>L72*2502.1/1704.19</f>
        <v>140.384227838776</v>
      </c>
      <c r="N72" s="71">
        <f>M72*164.11/2637.92</f>
        <v>8.733568732418547</v>
      </c>
      <c r="O72" s="108">
        <f>SUM(M72:N72)</f>
        <v>149.11779657119456</v>
      </c>
    </row>
    <row r="73" spans="1:15" s="1" customFormat="1" ht="12" customHeight="1">
      <c r="A73" s="98"/>
      <c r="B73" s="12" t="s">
        <v>5</v>
      </c>
      <c r="C73" s="13" t="s">
        <v>103</v>
      </c>
      <c r="D73" s="8"/>
      <c r="E73" s="8"/>
      <c r="F73" s="10"/>
      <c r="G73" s="9"/>
      <c r="H73" s="78"/>
      <c r="I73" s="11"/>
      <c r="J73" s="78"/>
      <c r="K73" s="11"/>
      <c r="L73" s="11"/>
      <c r="M73" s="11"/>
      <c r="N73" s="11"/>
      <c r="O73" s="11"/>
    </row>
    <row r="74" spans="1:15" s="1" customFormat="1" ht="12" customHeight="1">
      <c r="A74" s="98"/>
      <c r="B74" s="12" t="s">
        <v>7</v>
      </c>
      <c r="C74" s="13" t="s">
        <v>104</v>
      </c>
      <c r="D74" s="8"/>
      <c r="E74" s="8"/>
      <c r="F74" s="10"/>
      <c r="G74" s="9"/>
      <c r="H74" s="78"/>
      <c r="I74" s="11"/>
      <c r="J74" s="78"/>
      <c r="K74" s="11"/>
      <c r="L74" s="11"/>
      <c r="M74" s="11"/>
      <c r="N74" s="11"/>
      <c r="O74" s="11"/>
    </row>
    <row r="75" spans="1:15" s="1" customFormat="1" ht="12" customHeight="1">
      <c r="A75" s="98"/>
      <c r="B75" s="12" t="s">
        <v>9</v>
      </c>
      <c r="C75" s="14" t="s">
        <v>105</v>
      </c>
      <c r="D75" s="8"/>
      <c r="E75" s="8"/>
      <c r="F75" s="10"/>
      <c r="G75" s="9"/>
      <c r="H75" s="78"/>
      <c r="I75" s="11"/>
      <c r="J75" s="78"/>
      <c r="K75" s="11"/>
      <c r="L75" s="11"/>
      <c r="M75" s="11"/>
      <c r="N75" s="11"/>
      <c r="O75" s="11"/>
    </row>
    <row r="76" spans="1:15" s="1" customFormat="1" ht="12" customHeight="1">
      <c r="A76" s="98"/>
      <c r="B76" s="66" t="s">
        <v>11</v>
      </c>
      <c r="C76" s="67">
        <v>96210016</v>
      </c>
      <c r="D76" s="8"/>
      <c r="E76" s="8"/>
      <c r="F76" s="10"/>
      <c r="G76" s="9"/>
      <c r="H76" s="78"/>
      <c r="I76" s="11"/>
      <c r="J76" s="78"/>
      <c r="K76" s="11"/>
      <c r="L76" s="11"/>
      <c r="M76" s="11"/>
      <c r="N76" s="11"/>
      <c r="O76" s="11"/>
    </row>
    <row r="77" spans="1:15" ht="12.75">
      <c r="A77" s="68">
        <v>1</v>
      </c>
      <c r="B77" s="100" t="s">
        <v>111</v>
      </c>
      <c r="C77" s="20" t="s">
        <v>106</v>
      </c>
      <c r="D77" s="35">
        <v>12.95</v>
      </c>
      <c r="E77" s="18">
        <v>11.65</v>
      </c>
      <c r="F77" s="22">
        <v>0.5</v>
      </c>
      <c r="G77" s="18">
        <v>6.475</v>
      </c>
      <c r="H77" s="18">
        <v>6.475</v>
      </c>
      <c r="I77" s="102">
        <f>E77*F77</f>
        <v>5.825</v>
      </c>
      <c r="J77" s="103">
        <v>5.825</v>
      </c>
      <c r="K77" s="71">
        <f>J77*274.65/1522.05</f>
        <v>1.0511062382970335</v>
      </c>
      <c r="L77" s="71">
        <f>SUM(J77:K77)</f>
        <v>6.876106238297034</v>
      </c>
      <c r="M77" s="71">
        <f>L77*2502.1/1704.19</f>
        <v>10.095532434084818</v>
      </c>
      <c r="N77" s="71">
        <f>M77*164.11/2637.92</f>
        <v>0.6280621958807164</v>
      </c>
      <c r="O77" s="108">
        <f>SUM(M77:N77)</f>
        <v>10.723594629965534</v>
      </c>
    </row>
    <row r="78" spans="1:15" s="1" customFormat="1" ht="12" customHeight="1">
      <c r="A78" s="11"/>
      <c r="B78" s="12" t="s">
        <v>5</v>
      </c>
      <c r="C78" s="13" t="s">
        <v>113</v>
      </c>
      <c r="D78" s="8"/>
      <c r="E78" s="8"/>
      <c r="F78" s="9"/>
      <c r="G78" s="101"/>
      <c r="H78" s="11"/>
      <c r="I78" s="11"/>
      <c r="J78" s="11"/>
      <c r="K78" s="11"/>
      <c r="L78" s="11"/>
      <c r="M78" s="11"/>
      <c r="N78" s="11"/>
      <c r="O78" s="11"/>
    </row>
    <row r="79" spans="1:15" s="1" customFormat="1" ht="12" customHeight="1">
      <c r="A79" s="11"/>
      <c r="B79" s="12" t="s">
        <v>7</v>
      </c>
      <c r="C79" s="13" t="s">
        <v>112</v>
      </c>
      <c r="D79" s="8"/>
      <c r="E79" s="8"/>
      <c r="F79" s="9"/>
      <c r="G79" s="101"/>
      <c r="H79" s="11"/>
      <c r="I79" s="11"/>
      <c r="J79" s="11"/>
      <c r="K79" s="11"/>
      <c r="L79" s="11"/>
      <c r="M79" s="11"/>
      <c r="N79" s="11"/>
      <c r="O79" s="11"/>
    </row>
    <row r="80" spans="1:15" s="1" customFormat="1" ht="12" customHeight="1">
      <c r="A80" s="11"/>
      <c r="B80" s="12" t="s">
        <v>9</v>
      </c>
      <c r="C80" s="14" t="s">
        <v>114</v>
      </c>
      <c r="D80" s="8"/>
      <c r="E80" s="8"/>
      <c r="F80" s="9"/>
      <c r="G80" s="101"/>
      <c r="H80" s="11"/>
      <c r="I80" s="11"/>
      <c r="J80" s="11"/>
      <c r="K80" s="11"/>
      <c r="L80" s="11"/>
      <c r="M80" s="11"/>
      <c r="N80" s="11"/>
      <c r="O80" s="11"/>
    </row>
    <row r="81" spans="1:15" s="1" customFormat="1" ht="12" customHeight="1">
      <c r="A81" s="11"/>
      <c r="B81" s="12" t="s">
        <v>11</v>
      </c>
      <c r="C81" s="13">
        <v>91086017</v>
      </c>
      <c r="D81" s="8"/>
      <c r="E81" s="8"/>
      <c r="F81" s="9"/>
      <c r="G81" s="10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68">
        <v>1</v>
      </c>
      <c r="B82" s="100" t="s">
        <v>111</v>
      </c>
      <c r="C82" s="20" t="s">
        <v>106</v>
      </c>
      <c r="D82" s="35">
        <v>12.95</v>
      </c>
      <c r="E82" s="18">
        <v>11.65</v>
      </c>
      <c r="F82" s="22">
        <v>0.5</v>
      </c>
      <c r="G82" s="18">
        <v>6.475</v>
      </c>
      <c r="H82" s="18">
        <v>6.475</v>
      </c>
      <c r="I82" s="102">
        <f>E82*F82</f>
        <v>5.825</v>
      </c>
      <c r="J82" s="103">
        <v>5.825</v>
      </c>
      <c r="K82" s="71">
        <f>J82*274.65/1522.05</f>
        <v>1.0511062382970335</v>
      </c>
      <c r="L82" s="71">
        <f>SUM(J82:K82)</f>
        <v>6.876106238297034</v>
      </c>
      <c r="M82" s="71">
        <f>L82*2502.1/1704.19</f>
        <v>10.095532434084818</v>
      </c>
      <c r="N82" s="71">
        <f>M82*164.11/2637.92</f>
        <v>0.6280621958807164</v>
      </c>
      <c r="O82" s="108">
        <f>SUM(M82:N82)</f>
        <v>10.723594629965534</v>
      </c>
    </row>
    <row r="83" spans="1:15" ht="12.75">
      <c r="A83" s="94"/>
      <c r="B83" s="22"/>
      <c r="C83" s="49" t="s">
        <v>83</v>
      </c>
      <c r="D83" s="35"/>
      <c r="E83" s="35"/>
      <c r="F83" s="22"/>
      <c r="G83" s="18" t="s">
        <v>86</v>
      </c>
      <c r="H83" s="75"/>
      <c r="I83" s="75"/>
      <c r="J83" s="75"/>
      <c r="K83" s="75"/>
      <c r="L83" s="75"/>
      <c r="M83" s="75"/>
      <c r="N83" s="75"/>
      <c r="O83" s="104"/>
    </row>
    <row r="84" spans="1:15" ht="12.75">
      <c r="A84" s="94">
        <v>1</v>
      </c>
      <c r="B84" s="22" t="s">
        <v>84</v>
      </c>
      <c r="C84" s="20" t="s">
        <v>85</v>
      </c>
      <c r="D84" s="35">
        <v>75</v>
      </c>
      <c r="E84" s="18">
        <f>D84*0.9</f>
        <v>67.5</v>
      </c>
      <c r="F84" s="22">
        <v>1</v>
      </c>
      <c r="G84" s="18">
        <f>D84*F84</f>
        <v>75</v>
      </c>
      <c r="H84" s="75"/>
      <c r="I84" s="71">
        <f>E84*F84</f>
        <v>67.5</v>
      </c>
      <c r="J84" s="75"/>
      <c r="K84" s="75"/>
      <c r="L84" s="75"/>
      <c r="M84" s="75"/>
      <c r="N84" s="75"/>
      <c r="O84" s="104"/>
    </row>
    <row r="85" spans="1:15" ht="12.75">
      <c r="A85" s="94">
        <v>2</v>
      </c>
      <c r="B85" s="22">
        <v>262</v>
      </c>
      <c r="C85" s="20" t="s">
        <v>45</v>
      </c>
      <c r="D85" s="35">
        <v>14</v>
      </c>
      <c r="E85" s="18">
        <f>D85*0.9</f>
        <v>12.6</v>
      </c>
      <c r="F85" s="22">
        <v>2</v>
      </c>
      <c r="G85" s="18">
        <f>D85*F85</f>
        <v>28</v>
      </c>
      <c r="H85" s="75"/>
      <c r="I85" s="71">
        <f>E85*F85</f>
        <v>25.2</v>
      </c>
      <c r="J85" s="75"/>
      <c r="K85" s="75"/>
      <c r="L85" s="75"/>
      <c r="M85" s="75"/>
      <c r="N85" s="75"/>
      <c r="O85" s="104"/>
    </row>
    <row r="86" spans="1:15" ht="12.75">
      <c r="A86" s="94">
        <v>3</v>
      </c>
      <c r="B86" s="22" t="s">
        <v>52</v>
      </c>
      <c r="C86" s="20" t="s">
        <v>60</v>
      </c>
      <c r="D86" s="35">
        <v>5</v>
      </c>
      <c r="E86" s="18">
        <f>D86*0.9</f>
        <v>4.5</v>
      </c>
      <c r="F86" s="22">
        <v>10</v>
      </c>
      <c r="G86" s="18">
        <f>D86*F86</f>
        <v>50</v>
      </c>
      <c r="H86" s="75"/>
      <c r="I86" s="71">
        <f>E86*F86</f>
        <v>45</v>
      </c>
      <c r="J86" s="75"/>
      <c r="K86" s="75"/>
      <c r="L86" s="75"/>
      <c r="M86" s="75"/>
      <c r="N86" s="75"/>
      <c r="O86" s="104"/>
    </row>
    <row r="87" spans="1:15" ht="12.75">
      <c r="A87" s="94">
        <v>4</v>
      </c>
      <c r="B87" s="19" t="s">
        <v>22</v>
      </c>
      <c r="C87" s="43" t="s">
        <v>78</v>
      </c>
      <c r="D87" s="47">
        <v>5</v>
      </c>
      <c r="E87" s="18">
        <f>D87*0.9</f>
        <v>4.5</v>
      </c>
      <c r="F87" s="22">
        <v>10</v>
      </c>
      <c r="G87" s="18">
        <f>D87*F87</f>
        <v>50</v>
      </c>
      <c r="H87" s="75"/>
      <c r="I87" s="71">
        <f>E87*F87</f>
        <v>45</v>
      </c>
      <c r="J87" s="75"/>
      <c r="K87" s="75"/>
      <c r="L87" s="75"/>
      <c r="M87" s="75"/>
      <c r="N87" s="75"/>
      <c r="O87" s="104"/>
    </row>
    <row r="88" spans="1:15" ht="12.75">
      <c r="A88" s="94">
        <v>5</v>
      </c>
      <c r="B88" s="22" t="s">
        <v>89</v>
      </c>
      <c r="C88" s="20" t="s">
        <v>90</v>
      </c>
      <c r="D88" s="35">
        <v>28</v>
      </c>
      <c r="E88" s="18">
        <f>D88*0.9</f>
        <v>25.2</v>
      </c>
      <c r="F88" s="22">
        <v>1</v>
      </c>
      <c r="G88" s="18">
        <f>D88*F88</f>
        <v>28</v>
      </c>
      <c r="H88" s="79">
        <f>SUM(G84:G88)</f>
        <v>231</v>
      </c>
      <c r="I88" s="71">
        <f>E88*F88</f>
        <v>25.2</v>
      </c>
      <c r="J88" s="79">
        <f>SUM(I84:I88)</f>
        <v>207.89999999999998</v>
      </c>
      <c r="K88" s="71">
        <f>J88*274.65/1522.05</f>
        <v>37.515019217502704</v>
      </c>
      <c r="L88" s="71">
        <f>SUM(J88:K88)</f>
        <v>245.41501921750267</v>
      </c>
      <c r="M88" s="71">
        <f>L88*2502.1/1704.19</f>
        <v>360.31951811952507</v>
      </c>
      <c r="N88" s="71">
        <f>M88*164.11/2637.92</f>
        <v>22.416159746540934</v>
      </c>
      <c r="O88" s="108">
        <f>SUM(M88:N88)</f>
        <v>382.735677866066</v>
      </c>
    </row>
    <row r="89" spans="1:7" ht="12.75">
      <c r="A89" s="99"/>
      <c r="B89" s="53"/>
      <c r="C89" s="54"/>
      <c r="D89" s="55"/>
      <c r="E89" s="55"/>
      <c r="F89" s="53"/>
      <c r="G89" s="56"/>
    </row>
    <row r="90" spans="7:15" ht="12.75">
      <c r="G90" s="50">
        <f aca="true" t="shared" si="3" ref="G90:O90">SUM(G4:G88)</f>
        <v>1701.85</v>
      </c>
      <c r="H90" s="50">
        <f t="shared" si="3"/>
        <v>1701.85</v>
      </c>
      <c r="I90" s="50">
        <f t="shared" si="3"/>
        <v>1522.0500000000002</v>
      </c>
      <c r="J90" s="50">
        <f t="shared" si="3"/>
        <v>1522.0500000000002</v>
      </c>
      <c r="K90" s="50">
        <f t="shared" si="3"/>
        <v>274.6499999999999</v>
      </c>
      <c r="L90" s="50">
        <f t="shared" si="3"/>
        <v>1796.7000000000003</v>
      </c>
      <c r="M90" s="50">
        <f t="shared" si="3"/>
        <v>2637.923629407519</v>
      </c>
      <c r="N90" s="50">
        <f t="shared" si="3"/>
        <v>164.11022579231664</v>
      </c>
      <c r="O90" s="107">
        <f t="shared" si="3"/>
        <v>2802.033855199835</v>
      </c>
    </row>
    <row r="92" spans="3:10" ht="15">
      <c r="C92" s="84" t="s">
        <v>109</v>
      </c>
      <c r="H92" s="7"/>
      <c r="I92" s="85"/>
      <c r="J92" s="86"/>
    </row>
    <row r="93" spans="7:10" ht="15">
      <c r="G93" s="86"/>
      <c r="H93" s="86"/>
      <c r="I93" s="88"/>
      <c r="J93" s="89"/>
    </row>
    <row r="94" spans="3:10" ht="29.25">
      <c r="C94" s="90" t="s">
        <v>83</v>
      </c>
      <c r="G94" s="86"/>
      <c r="H94" s="86"/>
      <c r="I94" s="91"/>
      <c r="J94" s="92"/>
    </row>
    <row r="95" spans="3:15" ht="15">
      <c r="C95" s="6" t="s">
        <v>110</v>
      </c>
      <c r="G95" s="89"/>
      <c r="H95" s="89"/>
      <c r="I95" s="91"/>
      <c r="J95" s="69"/>
      <c r="K95" s="69"/>
      <c r="L95" s="69"/>
      <c r="M95" s="69"/>
      <c r="N95" s="69"/>
      <c r="O95" s="93"/>
    </row>
    <row r="96" spans="3:15" ht="12.75">
      <c r="C96" s="6">
        <v>96221803</v>
      </c>
      <c r="G96" s="92"/>
      <c r="H96" s="92"/>
      <c r="J96" s="69"/>
      <c r="K96" s="69"/>
      <c r="L96" s="69"/>
      <c r="M96" s="69"/>
      <c r="N96" s="69"/>
      <c r="O96" s="93"/>
    </row>
    <row r="97" ht="12.75">
      <c r="I97" s="85"/>
    </row>
  </sheetData>
  <sheetProtection/>
  <hyperlinks>
    <hyperlink ref="C4" r:id="rId1" display="clho163@yahoo.com.sg"/>
    <hyperlink ref="C12" r:id="rId2" display="rinacelestineprasad@gmail.com"/>
    <hyperlink ref="C29" r:id="rId3" display="justchay@gmail.com"/>
    <hyperlink ref="C35" r:id="rId4" display="mithun.malani@gmail.com"/>
    <hyperlink ref="C70" r:id="rId5" display="muihay@gmail.com"/>
    <hyperlink ref="C75" r:id="rId6" display="newlife_yci@hotmail.com"/>
    <hyperlink ref="C80" r:id="rId7" display="lsehleng@singnet.com.sg"/>
  </hyperlinks>
  <printOptions/>
  <pageMargins left="0.25" right="0.25" top="0.75" bottom="0.75" header="0.3" footer="0.3"/>
  <pageSetup fitToHeight="0" fitToWidth="1" horizontalDpi="600" verticalDpi="600" orientation="landscape" paperSize="9" scale="79" r:id="rId8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2016-12-16T17:25:19Z</cp:lastPrinted>
  <dcterms:created xsi:type="dcterms:W3CDTF">2006-02-25T13:48:34Z</dcterms:created>
  <dcterms:modified xsi:type="dcterms:W3CDTF">2016-12-19T15:47:47Z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