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Sep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<sst xmlns="http://schemas.openxmlformats.org/spreadsheetml/2006/main" count="86" uniqueCount="75">
  <si>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</si>
  <si>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</si>
  <si>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</si>
  <si>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</si>
  <si>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</si>
  <si>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</si>
  <si>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</si>
  <si>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</si>
  <si>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</si>
  <si>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roy_ang@easb.edu.sg</t>
  </si>
  <si>
    <t xml:space="preserve">Effective Evaluation </t>
  </si>
  <si>
    <t>Your speaking voice</t>
  </si>
  <si>
    <t>How to listen Effectively</t>
  </si>
  <si>
    <t>The Better Speaker Series Set</t>
  </si>
  <si>
    <t xml:space="preserve">Evaluate to Motivate </t>
  </si>
  <si>
    <t>Portable Wood Lectern</t>
  </si>
  <si>
    <t>B40</t>
  </si>
  <si>
    <t>101 Ways to improve your Communication Skills Instantly</t>
  </si>
  <si>
    <t>B66</t>
  </si>
  <si>
    <t>10 days to more confident public speaking</t>
  </si>
  <si>
    <t>B7</t>
  </si>
  <si>
    <t>How to write &amp; Give Speech</t>
  </si>
  <si>
    <t>B9</t>
  </si>
  <si>
    <t>Speak with confidence</t>
  </si>
  <si>
    <t>B923</t>
  </si>
  <si>
    <t>Choosing Powerful Words</t>
  </si>
  <si>
    <t>EASB Eagles TMC</t>
  </si>
  <si>
    <t>Roy Ang</t>
  </si>
  <si>
    <t>9877 9257</t>
  </si>
  <si>
    <t>226Z</t>
  </si>
  <si>
    <t>Advanced communicator Library set</t>
  </si>
  <si>
    <t>Speechcraft starter kit</t>
  </si>
  <si>
    <t>The Art of Effective Evaluation</t>
  </si>
  <si>
    <t>101F</t>
  </si>
  <si>
    <t xml:space="preserve">Confidence. The Voice Of Leadership </t>
  </si>
  <si>
    <t>108F</t>
  </si>
  <si>
    <t xml:space="preserve">From Prospect, To Guest, To Member </t>
  </si>
  <si>
    <t>99F</t>
  </si>
  <si>
    <t>Find Your Voice</t>
  </si>
  <si>
    <t>Expanding your horizons</t>
  </si>
  <si>
    <t>A Simple Membership Building Contest</t>
  </si>
  <si>
    <t>354F</t>
  </si>
  <si>
    <t xml:space="preserve">Your membership provides fliers </t>
  </si>
  <si>
    <t>Competent Communication ( set of 4 )</t>
  </si>
  <si>
    <t>1555L</t>
  </si>
  <si>
    <t>Competent Leadership Manual (set of 4) </t>
  </si>
  <si>
    <t>Gestures: Your Body Speaks</t>
  </si>
  <si>
    <t>IEA Toastmaster Club</t>
  </si>
  <si>
    <t>Contact :</t>
  </si>
  <si>
    <t xml:space="preserve">Daniel Chua </t>
  </si>
  <si>
    <t>dan09@singnet.com.sg</t>
  </si>
  <si>
    <t>Competent Communicator Pin</t>
  </si>
  <si>
    <t>unit price US</t>
  </si>
  <si>
    <t>after TI Discount</t>
  </si>
  <si>
    <t>Before Discount</t>
  </si>
  <si>
    <t>After Discount</t>
  </si>
  <si>
    <t>Total after Less 10%</t>
  </si>
  <si>
    <t>Leng Kee Advance TMC</t>
  </si>
  <si>
    <t>Tan May Yan</t>
  </si>
  <si>
    <t>Tan.May.Yan@singhealth.com.sg</t>
  </si>
  <si>
    <t>Certificate of Appreciation</t>
  </si>
  <si>
    <t xml:space="preserve"> </t>
  </si>
  <si>
    <t>Blank Certificate</t>
  </si>
  <si>
    <t>1925A</t>
  </si>
  <si>
    <t>Gold Tone Star Award</t>
  </si>
  <si>
    <t>1926A</t>
  </si>
  <si>
    <t>Gold Tone Achievement Award</t>
  </si>
  <si>
    <t>Tay Yiang Ping Stocks</t>
  </si>
  <si>
    <t>http://www.newtonwebs.com/TM_Store.htm</t>
  </si>
  <si>
    <t>High Performance Leadership</t>
  </si>
  <si>
    <t>Total US</t>
  </si>
  <si>
    <t>Grand Total S</t>
  </si>
  <si>
    <t>Apportion Shipping Charges US$423.50</t>
  </si>
  <si>
    <t>US2058.60/S$2760.39exchange rate</t>
  </si>
  <si>
    <t>GST+ Insurance++ S$196.09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</si>
</sst>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%"/>
    <numFmt numFmtId="185" formatCode="&quot;£&quot;#,##0.00"/>
    <numFmt numFmtId="186" formatCode="[$$-409]#,##0.00"/>
    <numFmt numFmtId="187" formatCode="[$$-1004]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0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2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 wrapText="1"/>
    </xf>
    <xf numFmtId="172" fontId="0" fillId="0" borderId="4" xfId="0" applyNumberFormat="1" applyFont="1" applyFill="1" applyBorder="1" applyAlignment="1">
      <alignment horizontal="right" vertical="top" wrapText="1"/>
    </xf>
    <xf numFmtId="172" fontId="3" fillId="0" borderId="4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72" fontId="3" fillId="0" borderId="1" xfId="0" applyNumberFormat="1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horizontal="right" vertical="top" wrapText="1"/>
    </xf>
    <xf numFmtId="186" fontId="0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8" fontId="3" fillId="0" borderId="4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172" fontId="0" fillId="0" borderId="5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6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" xfId="17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172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172" fontId="1" fillId="0" borderId="8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172" fontId="1" fillId="0" borderId="4" xfId="0" applyNumberFormat="1" applyFont="1" applyFill="1" applyBorder="1" applyAlignment="1">
      <alignment vertical="top" wrapText="1"/>
    </xf>
    <xf numFmtId="0" fontId="4" fillId="0" borderId="2" xfId="20" applyFill="1" applyBorder="1" applyAlignment="1" applyProtection="1">
      <alignment horizontal="left" vertical="top" wrapText="1"/>
      <protection/>
    </xf>
    <xf numFmtId="172" fontId="0" fillId="0" borderId="1" xfId="0" applyNumberFormat="1" applyFont="1" applyBorder="1" applyAlignment="1">
      <alignment wrapText="1"/>
    </xf>
    <xf numFmtId="172" fontId="0" fillId="0" borderId="4" xfId="0" applyNumberFormat="1" applyFont="1" applyFill="1" applyBorder="1" applyAlignment="1">
      <alignment vertical="top" wrapText="1"/>
    </xf>
    <xf numFmtId="8" fontId="0" fillId="0" borderId="1" xfId="0" applyNumberFormat="1" applyFont="1" applyFill="1" applyBorder="1" applyAlignment="1">
      <alignment horizontal="right" vertical="top" wrapText="1"/>
    </xf>
    <xf numFmtId="8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0" xfId="20" applyAlignment="1">
      <alignment/>
    </xf>
    <xf numFmtId="172" fontId="0" fillId="0" borderId="4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right" vertical="top" wrapText="1"/>
    </xf>
    <xf numFmtId="44" fontId="0" fillId="0" borderId="1" xfId="17" applyBorder="1" applyAlignment="1">
      <alignment horizontal="center" vertical="top" wrapText="1"/>
    </xf>
    <xf numFmtId="172" fontId="7" fillId="0" borderId="1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vertical="top" wrapText="1"/>
    </xf>
    <xf numFmtId="187" fontId="8" fillId="0" borderId="1" xfId="0" applyNumberFormat="1" applyFont="1" applyFill="1" applyBorder="1" applyAlignment="1">
      <alignment horizontal="left" vertical="top" wrapText="1"/>
    </xf>
    <xf numFmtId="172" fontId="0" fillId="0" borderId="1" xfId="0" applyNumberFormat="1" applyBorder="1" applyAlignment="1">
      <alignment/>
    </xf>
    <xf numFmtId="172" fontId="1" fillId="2" borderId="1" xfId="0" applyNumberFormat="1" applyFont="1" applyFill="1" applyBorder="1" applyAlignment="1">
      <alignment horizontal="right" vertical="top" wrapText="1"/>
    </xf>
    <xf numFmtId="172" fontId="1" fillId="3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y_ang@easb.edu.sg" TargetMode="External" /><Relationship Id="rId2" Type="http://schemas.openxmlformats.org/officeDocument/2006/relationships/hyperlink" Target="mailto:dan09@singnet.com.sg" TargetMode="External" /><Relationship Id="rId3" Type="http://schemas.openxmlformats.org/officeDocument/2006/relationships/hyperlink" Target="http://www.newtonwebs.com/TM_Store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9">
      <selection activeCell="N37" sqref="N37"/>
    </sheetView>
  </sheetViews>
  <sheetFormatPr defaultColWidth="9.140625" defaultRowHeight="12.75"/>
  <cols>
    <col min="1" max="1" width="15.00390625" style="8" customWidth="1"/>
    <col min="2" max="2" width="16.421875" style="8" customWidth="1"/>
    <col min="3" max="3" width="34.57421875" style="4" customWidth="1"/>
    <col min="4" max="4" width="8.421875" style="6" customWidth="1"/>
    <col min="5" max="5" width="7.57421875" style="8" customWidth="1"/>
    <col min="6" max="6" width="9.140625" style="6" bestFit="1" customWidth="1"/>
    <col min="7" max="7" width="9.140625" style="6" customWidth="1"/>
    <col min="8" max="8" width="9.7109375" style="0" bestFit="1" customWidth="1"/>
  </cols>
  <sheetData>
    <row r="1" spans="1:15" s="58" customFormat="1" ht="52.5" customHeight="1">
      <c r="A1" s="53" t="s">
        <v>4</v>
      </c>
      <c r="B1" s="10" t="s">
        <v>0</v>
      </c>
      <c r="C1" s="53" t="s">
        <v>1</v>
      </c>
      <c r="D1" s="54" t="s">
        <v>52</v>
      </c>
      <c r="E1" s="55" t="s">
        <v>53</v>
      </c>
      <c r="F1" s="56" t="s">
        <v>2</v>
      </c>
      <c r="G1" s="54" t="s">
        <v>3</v>
      </c>
      <c r="H1" s="57" t="s">
        <v>54</v>
      </c>
      <c r="I1" s="57" t="s">
        <v>55</v>
      </c>
      <c r="J1" s="57" t="s">
        <v>56</v>
      </c>
      <c r="K1" s="78" t="s">
        <v>72</v>
      </c>
      <c r="L1" s="9" t="s">
        <v>70</v>
      </c>
      <c r="M1" s="78" t="s">
        <v>73</v>
      </c>
      <c r="N1" s="79" t="s">
        <v>74</v>
      </c>
      <c r="O1" s="80" t="s">
        <v>71</v>
      </c>
    </row>
    <row r="2" spans="1:8" s="1" customFormat="1" ht="12" customHeight="1">
      <c r="A2" s="14"/>
      <c r="B2" s="13" t="s">
        <v>7</v>
      </c>
      <c r="C2" s="12" t="s">
        <v>26</v>
      </c>
      <c r="D2" s="9"/>
      <c r="E2" s="9"/>
      <c r="F2" s="10"/>
      <c r="G2" s="11"/>
      <c r="H2" s="41"/>
    </row>
    <row r="3" spans="1:8" s="1" customFormat="1" ht="12" customHeight="1">
      <c r="A3" s="14"/>
      <c r="B3" s="13" t="s">
        <v>8</v>
      </c>
      <c r="C3" s="29" t="s">
        <v>27</v>
      </c>
      <c r="D3" s="9"/>
      <c r="E3" s="9"/>
      <c r="F3" s="10"/>
      <c r="G3" s="11"/>
      <c r="H3" s="41"/>
    </row>
    <row r="4" spans="1:8" s="1" customFormat="1" ht="12" customHeight="1">
      <c r="A4" s="14"/>
      <c r="B4" s="13" t="s">
        <v>5</v>
      </c>
      <c r="C4" s="17" t="s">
        <v>9</v>
      </c>
      <c r="D4" s="9"/>
      <c r="E4" s="9"/>
      <c r="F4" s="10"/>
      <c r="G4" s="11"/>
      <c r="H4" s="41"/>
    </row>
    <row r="5" spans="1:8" s="1" customFormat="1" ht="12" customHeight="1">
      <c r="A5" s="14"/>
      <c r="B5" s="13" t="s">
        <v>6</v>
      </c>
      <c r="C5" s="12" t="s">
        <v>28</v>
      </c>
      <c r="D5" s="9"/>
      <c r="E5" s="9"/>
      <c r="F5" s="10"/>
      <c r="G5" s="11"/>
      <c r="H5" s="41"/>
    </row>
    <row r="6" spans="1:9" s="1" customFormat="1" ht="12" customHeight="1">
      <c r="A6" s="32">
        <v>1</v>
      </c>
      <c r="B6" s="7">
        <v>199</v>
      </c>
      <c r="C6" s="2" t="s">
        <v>11</v>
      </c>
      <c r="D6" s="5">
        <v>4</v>
      </c>
      <c r="E6" s="5">
        <f>D6*0.9</f>
        <v>3.6</v>
      </c>
      <c r="F6" s="7">
        <v>5</v>
      </c>
      <c r="G6" s="5">
        <f aca="true" t="shared" si="0" ref="G6:G28">D6*F6</f>
        <v>20</v>
      </c>
      <c r="H6" s="5"/>
      <c r="I6" s="36">
        <f>E6*F6</f>
        <v>18</v>
      </c>
    </row>
    <row r="7" spans="1:15" s="3" customFormat="1" ht="12" customHeight="1">
      <c r="A7" s="32">
        <v>2</v>
      </c>
      <c r="B7" s="15">
        <v>201</v>
      </c>
      <c r="C7" s="33" t="s">
        <v>46</v>
      </c>
      <c r="D7" s="35">
        <v>4</v>
      </c>
      <c r="E7" s="5">
        <f aca="true" t="shared" si="1" ref="E7:E28">D7*0.9</f>
        <v>3.6</v>
      </c>
      <c r="F7" s="7">
        <v>5</v>
      </c>
      <c r="G7" s="5">
        <f t="shared" si="0"/>
        <v>20</v>
      </c>
      <c r="H7" s="5"/>
      <c r="I7" s="36">
        <f aca="true" t="shared" si="2" ref="I7:I28">E7*F7</f>
        <v>18</v>
      </c>
      <c r="J7" s="1"/>
      <c r="K7" s="1"/>
      <c r="L7" s="1"/>
      <c r="M7" s="1"/>
      <c r="N7" s="1"/>
      <c r="O7" s="1"/>
    </row>
    <row r="8" spans="1:15" s="3" customFormat="1" ht="12" customHeight="1">
      <c r="A8" s="7">
        <v>3</v>
      </c>
      <c r="B8" s="15">
        <v>202</v>
      </c>
      <c r="C8" s="20" t="s">
        <v>10</v>
      </c>
      <c r="D8" s="25">
        <v>3</v>
      </c>
      <c r="E8" s="5">
        <f t="shared" si="1"/>
        <v>2.7</v>
      </c>
      <c r="F8" s="7">
        <v>5</v>
      </c>
      <c r="G8" s="5">
        <f t="shared" si="0"/>
        <v>15</v>
      </c>
      <c r="H8" s="5"/>
      <c r="I8" s="36">
        <f t="shared" si="2"/>
        <v>13.5</v>
      </c>
      <c r="J8" s="1"/>
      <c r="K8" s="1"/>
      <c r="L8" s="1"/>
      <c r="M8" s="1"/>
      <c r="N8" s="1"/>
      <c r="O8" s="1"/>
    </row>
    <row r="9" spans="1:15" s="3" customFormat="1" ht="12" customHeight="1">
      <c r="A9" s="7">
        <v>4</v>
      </c>
      <c r="B9" s="7">
        <v>205</v>
      </c>
      <c r="C9" s="2" t="s">
        <v>31</v>
      </c>
      <c r="D9" s="5">
        <v>20</v>
      </c>
      <c r="E9" s="5">
        <f t="shared" si="1"/>
        <v>18</v>
      </c>
      <c r="F9" s="7">
        <v>1</v>
      </c>
      <c r="G9" s="5">
        <f t="shared" si="0"/>
        <v>20</v>
      </c>
      <c r="H9" s="5"/>
      <c r="I9" s="36">
        <f t="shared" si="2"/>
        <v>18</v>
      </c>
      <c r="J9" s="1"/>
      <c r="K9" s="1"/>
      <c r="L9" s="1"/>
      <c r="M9" s="1"/>
      <c r="N9" s="1"/>
      <c r="O9" s="1"/>
    </row>
    <row r="10" spans="1:15" s="3" customFormat="1" ht="12" customHeight="1">
      <c r="A10" s="7">
        <v>5</v>
      </c>
      <c r="B10" s="7">
        <v>211</v>
      </c>
      <c r="C10" s="2" t="s">
        <v>39</v>
      </c>
      <c r="D10" s="5">
        <v>0</v>
      </c>
      <c r="E10" s="5">
        <f t="shared" si="1"/>
        <v>0</v>
      </c>
      <c r="F10" s="7">
        <v>5</v>
      </c>
      <c r="G10" s="5">
        <f t="shared" si="0"/>
        <v>0</v>
      </c>
      <c r="H10" s="5"/>
      <c r="I10" s="36">
        <f t="shared" si="2"/>
        <v>0</v>
      </c>
      <c r="J10" s="1"/>
      <c r="K10" s="1"/>
      <c r="L10" s="1"/>
      <c r="M10" s="1"/>
      <c r="N10" s="1"/>
      <c r="O10" s="1"/>
    </row>
    <row r="11" spans="1:15" s="3" customFormat="1" ht="12" customHeight="1">
      <c r="A11" s="7">
        <v>6</v>
      </c>
      <c r="B11" s="7">
        <v>242</v>
      </c>
      <c r="C11" s="2" t="s">
        <v>12</v>
      </c>
      <c r="D11" s="26">
        <v>30</v>
      </c>
      <c r="E11" s="5">
        <f t="shared" si="1"/>
        <v>27</v>
      </c>
      <c r="F11" s="7">
        <v>1</v>
      </c>
      <c r="G11" s="5">
        <f t="shared" si="0"/>
        <v>30</v>
      </c>
      <c r="H11" s="5"/>
      <c r="I11" s="36">
        <f t="shared" si="2"/>
        <v>27</v>
      </c>
      <c r="J11" s="1"/>
      <c r="K11" s="1"/>
      <c r="L11" s="1"/>
      <c r="M11" s="1"/>
      <c r="N11" s="1"/>
      <c r="O11" s="1"/>
    </row>
    <row r="12" spans="1:15" s="3" customFormat="1" ht="12" customHeight="1">
      <c r="A12" s="7">
        <v>7</v>
      </c>
      <c r="B12" s="7">
        <v>251</v>
      </c>
      <c r="C12" s="2" t="s">
        <v>32</v>
      </c>
      <c r="D12" s="5">
        <v>48</v>
      </c>
      <c r="E12" s="5">
        <f t="shared" si="1"/>
        <v>43.2</v>
      </c>
      <c r="F12" s="7">
        <v>1</v>
      </c>
      <c r="G12" s="5">
        <f t="shared" si="0"/>
        <v>48</v>
      </c>
      <c r="H12" s="5"/>
      <c r="I12" s="36">
        <f t="shared" si="2"/>
        <v>43.2</v>
      </c>
      <c r="J12" s="1"/>
      <c r="K12" s="1"/>
      <c r="L12" s="1"/>
      <c r="M12" s="1"/>
      <c r="N12" s="1"/>
      <c r="O12" s="1"/>
    </row>
    <row r="13" spans="1:15" ht="12.75">
      <c r="A13" s="7">
        <v>8</v>
      </c>
      <c r="B13" s="15">
        <v>269</v>
      </c>
      <c r="C13" s="31" t="s">
        <v>13</v>
      </c>
      <c r="D13" s="25">
        <v>40</v>
      </c>
      <c r="E13" s="5">
        <f t="shared" si="1"/>
        <v>36</v>
      </c>
      <c r="F13" s="28">
        <v>1</v>
      </c>
      <c r="G13" s="5">
        <f t="shared" si="0"/>
        <v>40</v>
      </c>
      <c r="H13" s="5"/>
      <c r="I13" s="36">
        <f t="shared" si="2"/>
        <v>36</v>
      </c>
      <c r="J13" s="1"/>
      <c r="K13" s="1"/>
      <c r="L13" s="1"/>
      <c r="M13" s="1"/>
      <c r="N13" s="1"/>
      <c r="O13" s="1"/>
    </row>
    <row r="14" spans="1:15" ht="12.75">
      <c r="A14" s="7">
        <v>9</v>
      </c>
      <c r="B14" s="7">
        <v>292</v>
      </c>
      <c r="C14" s="22" t="s">
        <v>14</v>
      </c>
      <c r="D14" s="26">
        <v>5</v>
      </c>
      <c r="E14" s="5">
        <f t="shared" si="1"/>
        <v>4.5</v>
      </c>
      <c r="F14" s="28">
        <v>1</v>
      </c>
      <c r="G14" s="5">
        <f t="shared" si="0"/>
        <v>5</v>
      </c>
      <c r="H14" s="5"/>
      <c r="I14" s="36">
        <f t="shared" si="2"/>
        <v>4.5</v>
      </c>
      <c r="J14" s="1"/>
      <c r="K14" s="1"/>
      <c r="L14" s="1"/>
      <c r="M14" s="1"/>
      <c r="N14" s="1"/>
      <c r="O14" s="1"/>
    </row>
    <row r="15" spans="1:15" s="40" customFormat="1" ht="12.75">
      <c r="A15" s="7">
        <v>10</v>
      </c>
      <c r="B15" s="21">
        <v>382</v>
      </c>
      <c r="C15" s="37" t="s">
        <v>15</v>
      </c>
      <c r="D15" s="38">
        <v>90</v>
      </c>
      <c r="E15" s="5">
        <f t="shared" si="1"/>
        <v>81</v>
      </c>
      <c r="F15" s="39">
        <v>1</v>
      </c>
      <c r="G15" s="5">
        <f t="shared" si="0"/>
        <v>90</v>
      </c>
      <c r="H15" s="5"/>
      <c r="I15" s="36">
        <f t="shared" si="2"/>
        <v>81</v>
      </c>
      <c r="J15" s="1"/>
      <c r="K15" s="1"/>
      <c r="L15" s="1"/>
      <c r="M15" s="1"/>
      <c r="N15" s="1"/>
      <c r="O15" s="1"/>
    </row>
    <row r="16" spans="1:15" ht="12.75">
      <c r="A16" s="32">
        <v>11</v>
      </c>
      <c r="B16" s="15">
        <v>1555</v>
      </c>
      <c r="C16" s="16" t="s">
        <v>43</v>
      </c>
      <c r="D16" s="34">
        <v>24</v>
      </c>
      <c r="E16" s="5">
        <f t="shared" si="1"/>
        <v>21.6</v>
      </c>
      <c r="F16" s="28">
        <v>25</v>
      </c>
      <c r="G16" s="5">
        <f t="shared" si="0"/>
        <v>600</v>
      </c>
      <c r="H16" s="5"/>
      <c r="I16" s="36">
        <f t="shared" si="2"/>
        <v>540</v>
      </c>
      <c r="J16" s="1"/>
      <c r="K16" s="1"/>
      <c r="L16" s="1"/>
      <c r="M16" s="1"/>
      <c r="N16" s="1"/>
      <c r="O16" s="1"/>
    </row>
    <row r="17" spans="1:15" ht="12.75">
      <c r="A17" s="32">
        <v>12</v>
      </c>
      <c r="B17" s="15" t="s">
        <v>44</v>
      </c>
      <c r="C17" t="s">
        <v>45</v>
      </c>
      <c r="D17" s="34">
        <v>24</v>
      </c>
      <c r="E17" s="5">
        <f t="shared" si="1"/>
        <v>21.6</v>
      </c>
      <c r="F17" s="28">
        <v>25</v>
      </c>
      <c r="G17" s="5">
        <f t="shared" si="0"/>
        <v>600</v>
      </c>
      <c r="H17" s="5"/>
      <c r="I17" s="36">
        <f t="shared" si="2"/>
        <v>540</v>
      </c>
      <c r="J17" s="1"/>
      <c r="K17" s="1"/>
      <c r="L17" s="1"/>
      <c r="M17" s="1"/>
      <c r="N17" s="1"/>
      <c r="O17" s="1"/>
    </row>
    <row r="18" spans="1:15" ht="12.75">
      <c r="A18" s="32">
        <v>13</v>
      </c>
      <c r="B18" s="15">
        <v>1621</v>
      </c>
      <c r="C18" s="16" t="s">
        <v>40</v>
      </c>
      <c r="D18" s="34">
        <v>0</v>
      </c>
      <c r="E18" s="5">
        <f t="shared" si="1"/>
        <v>0</v>
      </c>
      <c r="F18" s="28">
        <v>5</v>
      </c>
      <c r="G18" s="5">
        <f t="shared" si="0"/>
        <v>0</v>
      </c>
      <c r="H18" s="5"/>
      <c r="I18" s="36">
        <f t="shared" si="2"/>
        <v>0</v>
      </c>
      <c r="J18" s="1"/>
      <c r="K18" s="1"/>
      <c r="L18" s="1"/>
      <c r="M18" s="1"/>
      <c r="N18" s="1"/>
      <c r="O18" s="1"/>
    </row>
    <row r="19" spans="1:15" ht="12.75">
      <c r="A19" s="32">
        <v>14</v>
      </c>
      <c r="B19" s="15" t="s">
        <v>33</v>
      </c>
      <c r="C19" s="16" t="s">
        <v>34</v>
      </c>
      <c r="D19" s="34">
        <v>0</v>
      </c>
      <c r="E19" s="5">
        <f t="shared" si="1"/>
        <v>0</v>
      </c>
      <c r="F19" s="28">
        <v>5</v>
      </c>
      <c r="G19" s="5">
        <f t="shared" si="0"/>
        <v>0</v>
      </c>
      <c r="H19" s="5"/>
      <c r="I19" s="36">
        <f t="shared" si="2"/>
        <v>0</v>
      </c>
      <c r="J19" s="1"/>
      <c r="K19" s="1"/>
      <c r="L19" s="1"/>
      <c r="M19" s="1"/>
      <c r="N19" s="1"/>
      <c r="O19" s="1"/>
    </row>
    <row r="20" spans="1:15" ht="12.75">
      <c r="A20" s="7">
        <v>15</v>
      </c>
      <c r="B20" s="15" t="s">
        <v>35</v>
      </c>
      <c r="C20" s="16" t="s">
        <v>36</v>
      </c>
      <c r="D20" s="34">
        <v>0</v>
      </c>
      <c r="E20" s="5">
        <f t="shared" si="1"/>
        <v>0</v>
      </c>
      <c r="F20" s="28">
        <v>5</v>
      </c>
      <c r="G20" s="5">
        <f t="shared" si="0"/>
        <v>0</v>
      </c>
      <c r="H20" s="5"/>
      <c r="I20" s="36">
        <f t="shared" si="2"/>
        <v>0</v>
      </c>
      <c r="J20" s="1"/>
      <c r="K20" s="1"/>
      <c r="L20" s="1"/>
      <c r="M20" s="1"/>
      <c r="N20" s="1"/>
      <c r="O20" s="1"/>
    </row>
    <row r="21" spans="1:15" ht="12.75">
      <c r="A21" s="32">
        <v>16</v>
      </c>
      <c r="B21" s="7" t="s">
        <v>29</v>
      </c>
      <c r="C21" s="2" t="s">
        <v>30</v>
      </c>
      <c r="D21" s="5">
        <v>60</v>
      </c>
      <c r="E21" s="5">
        <f t="shared" si="1"/>
        <v>54</v>
      </c>
      <c r="F21" s="28">
        <v>1</v>
      </c>
      <c r="G21" s="5">
        <f t="shared" si="0"/>
        <v>60</v>
      </c>
      <c r="H21" s="5"/>
      <c r="I21" s="36">
        <f t="shared" si="2"/>
        <v>54</v>
      </c>
      <c r="J21" s="1"/>
      <c r="K21" s="1"/>
      <c r="L21" s="1"/>
      <c r="M21" s="1"/>
      <c r="N21" s="1"/>
      <c r="O21" s="1"/>
    </row>
    <row r="22" spans="1:15" ht="12.75">
      <c r="A22" s="32">
        <v>17</v>
      </c>
      <c r="B22" s="15" t="s">
        <v>41</v>
      </c>
      <c r="C22" s="33" t="s">
        <v>42</v>
      </c>
      <c r="D22" s="35">
        <v>0</v>
      </c>
      <c r="E22" s="5">
        <f t="shared" si="1"/>
        <v>0</v>
      </c>
      <c r="F22" s="28">
        <v>5</v>
      </c>
      <c r="G22" s="5">
        <f t="shared" si="0"/>
        <v>0</v>
      </c>
      <c r="H22" s="5"/>
      <c r="I22" s="36">
        <f t="shared" si="2"/>
        <v>0</v>
      </c>
      <c r="J22" s="1"/>
      <c r="K22" s="1"/>
      <c r="L22" s="1"/>
      <c r="M22" s="1"/>
      <c r="N22" s="1"/>
      <c r="O22" s="1"/>
    </row>
    <row r="23" spans="1:15" ht="12.75">
      <c r="A23" s="7">
        <v>18</v>
      </c>
      <c r="B23" s="23" t="s">
        <v>37</v>
      </c>
      <c r="C23" s="24" t="s">
        <v>38</v>
      </c>
      <c r="D23" s="34">
        <v>0</v>
      </c>
      <c r="E23" s="5">
        <f t="shared" si="1"/>
        <v>0</v>
      </c>
      <c r="F23" s="28">
        <v>5</v>
      </c>
      <c r="G23" s="5">
        <f t="shared" si="0"/>
        <v>0</v>
      </c>
      <c r="H23" s="5"/>
      <c r="I23" s="36">
        <f t="shared" si="2"/>
        <v>0</v>
      </c>
      <c r="J23" s="1"/>
      <c r="K23" s="1"/>
      <c r="L23" s="1"/>
      <c r="M23" s="1"/>
      <c r="N23" s="1"/>
      <c r="O23" s="1"/>
    </row>
    <row r="24" spans="1:15" ht="25.5">
      <c r="A24" s="7">
        <v>19</v>
      </c>
      <c r="B24" s="23" t="s">
        <v>16</v>
      </c>
      <c r="C24" s="30" t="s">
        <v>17</v>
      </c>
      <c r="D24" s="27">
        <v>14.95</v>
      </c>
      <c r="E24" s="5">
        <v>13.45</v>
      </c>
      <c r="F24" s="28">
        <v>1</v>
      </c>
      <c r="G24" s="5">
        <f t="shared" si="0"/>
        <v>14.95</v>
      </c>
      <c r="H24" s="5"/>
      <c r="I24" s="36">
        <f t="shared" si="2"/>
        <v>13.45</v>
      </c>
      <c r="J24" s="1"/>
      <c r="K24" s="1"/>
      <c r="L24" s="1"/>
      <c r="M24" s="1"/>
      <c r="N24" s="1"/>
      <c r="O24" s="1"/>
    </row>
    <row r="25" spans="1:15" ht="25.5">
      <c r="A25" s="7">
        <v>20</v>
      </c>
      <c r="B25" s="18" t="s">
        <v>18</v>
      </c>
      <c r="C25" s="19" t="s">
        <v>19</v>
      </c>
      <c r="D25" s="26">
        <v>10.95</v>
      </c>
      <c r="E25" s="5">
        <v>9.85</v>
      </c>
      <c r="F25" s="28">
        <v>1</v>
      </c>
      <c r="G25" s="5">
        <f t="shared" si="0"/>
        <v>10.95</v>
      </c>
      <c r="H25" s="5"/>
      <c r="I25" s="36">
        <f t="shared" si="2"/>
        <v>9.85</v>
      </c>
      <c r="J25" s="1"/>
      <c r="K25" s="1"/>
      <c r="L25" s="1"/>
      <c r="M25" s="1"/>
      <c r="N25" s="1"/>
      <c r="O25" s="1"/>
    </row>
    <row r="26" spans="1:15" ht="12.75">
      <c r="A26" s="7">
        <v>21</v>
      </c>
      <c r="B26" s="18" t="s">
        <v>20</v>
      </c>
      <c r="C26" s="19" t="s">
        <v>21</v>
      </c>
      <c r="D26" s="26">
        <v>12.95</v>
      </c>
      <c r="E26" s="5">
        <v>11.65</v>
      </c>
      <c r="F26" s="28">
        <v>1</v>
      </c>
      <c r="G26" s="5">
        <f t="shared" si="0"/>
        <v>12.95</v>
      </c>
      <c r="H26" s="5"/>
      <c r="I26" s="36">
        <f t="shared" si="2"/>
        <v>11.65</v>
      </c>
      <c r="J26" s="1"/>
      <c r="K26" s="1"/>
      <c r="L26" s="1"/>
      <c r="M26" s="1"/>
      <c r="N26" s="1"/>
      <c r="O26" s="1"/>
    </row>
    <row r="27" spans="1:15" ht="12.75">
      <c r="A27" s="7">
        <v>22</v>
      </c>
      <c r="B27" s="18" t="s">
        <v>22</v>
      </c>
      <c r="C27" s="19" t="s">
        <v>23</v>
      </c>
      <c r="D27" s="26">
        <v>16.95</v>
      </c>
      <c r="E27" s="5">
        <v>15.25</v>
      </c>
      <c r="F27" s="28">
        <v>1</v>
      </c>
      <c r="G27" s="5">
        <f t="shared" si="0"/>
        <v>16.95</v>
      </c>
      <c r="H27" s="5"/>
      <c r="I27" s="36">
        <f t="shared" si="2"/>
        <v>15.25</v>
      </c>
      <c r="J27" s="1"/>
      <c r="K27" s="1"/>
      <c r="L27" s="1"/>
      <c r="M27" s="1"/>
      <c r="N27" s="1"/>
      <c r="O27" s="1"/>
    </row>
    <row r="28" spans="1:15" s="40" customFormat="1" ht="12.75" customHeight="1">
      <c r="A28" s="7">
        <v>23</v>
      </c>
      <c r="B28" s="15" t="s">
        <v>24</v>
      </c>
      <c r="C28" s="16" t="s">
        <v>25</v>
      </c>
      <c r="D28" s="27">
        <v>12</v>
      </c>
      <c r="E28" s="5">
        <f t="shared" si="1"/>
        <v>10.8</v>
      </c>
      <c r="F28" s="42">
        <v>1</v>
      </c>
      <c r="G28" s="43">
        <f t="shared" si="0"/>
        <v>12</v>
      </c>
      <c r="H28" s="5">
        <f>SUM(G6:G28)</f>
        <v>1615.8000000000002</v>
      </c>
      <c r="I28" s="36">
        <f t="shared" si="2"/>
        <v>10.8</v>
      </c>
      <c r="J28" s="5">
        <f>SUM(I6:I28)</f>
        <v>1454.2</v>
      </c>
      <c r="K28" s="5">
        <f>J28*423.5/1635.1</f>
        <v>376.6458932175403</v>
      </c>
      <c r="L28" s="5">
        <f>SUM(J28:K28)</f>
        <v>1830.8458932175404</v>
      </c>
      <c r="M28" s="5">
        <f>L28*2760.39/2058.6</f>
        <v>2454.99305118953</v>
      </c>
      <c r="N28" s="5">
        <f>M28*196.09/2760.39</f>
        <v>174.3954975230873</v>
      </c>
      <c r="O28" s="83">
        <f>SUM(M28:N28)</f>
        <v>2629.388548712617</v>
      </c>
    </row>
    <row r="29" spans="1:9" s="1" customFormat="1" ht="12" customHeight="1">
      <c r="A29" s="14"/>
      <c r="B29" s="44" t="s">
        <v>7</v>
      </c>
      <c r="C29" s="12" t="s">
        <v>47</v>
      </c>
      <c r="D29" s="45"/>
      <c r="E29" s="45"/>
      <c r="F29" s="45"/>
      <c r="G29" s="45"/>
      <c r="H29" s="46"/>
      <c r="I29" s="14"/>
    </row>
    <row r="30" spans="1:10" s="1" customFormat="1" ht="12" customHeight="1">
      <c r="A30" s="14"/>
      <c r="B30" s="44" t="s">
        <v>48</v>
      </c>
      <c r="C30" s="47" t="s">
        <v>49</v>
      </c>
      <c r="D30" s="45"/>
      <c r="E30" s="45"/>
      <c r="F30" s="45"/>
      <c r="G30" s="45"/>
      <c r="H30" s="46"/>
      <c r="I30" s="14"/>
      <c r="J30" s="14"/>
    </row>
    <row r="31" spans="1:10" s="3" customFormat="1" ht="12" customHeight="1">
      <c r="A31" s="14"/>
      <c r="B31" s="44" t="s">
        <v>5</v>
      </c>
      <c r="C31" s="17" t="s">
        <v>50</v>
      </c>
      <c r="D31" s="45"/>
      <c r="E31" s="45"/>
      <c r="F31" s="45"/>
      <c r="G31" s="45"/>
      <c r="H31" s="46"/>
      <c r="I31" s="14"/>
      <c r="J31" s="48"/>
    </row>
    <row r="32" spans="1:10" s="1" customFormat="1" ht="12" customHeight="1">
      <c r="A32" s="14"/>
      <c r="B32" s="44" t="s">
        <v>6</v>
      </c>
      <c r="C32" s="49">
        <v>94552514</v>
      </c>
      <c r="D32" s="45"/>
      <c r="E32" s="45"/>
      <c r="F32" s="45"/>
      <c r="G32" s="45"/>
      <c r="H32" s="46"/>
      <c r="I32" s="14"/>
      <c r="J32" s="14"/>
    </row>
    <row r="33" spans="1:15" s="3" customFormat="1" ht="12" customHeight="1">
      <c r="A33" s="50">
        <v>1</v>
      </c>
      <c r="B33" s="7">
        <v>5500</v>
      </c>
      <c r="C33" s="2" t="s">
        <v>51</v>
      </c>
      <c r="D33" s="26">
        <v>8</v>
      </c>
      <c r="E33" s="51">
        <v>7.2</v>
      </c>
      <c r="F33" s="52">
        <v>5</v>
      </c>
      <c r="G33" s="5">
        <f>D33*F33</f>
        <v>40</v>
      </c>
      <c r="H33" s="36">
        <v>40</v>
      </c>
      <c r="I33" s="26">
        <f>E33*F33</f>
        <v>36</v>
      </c>
      <c r="J33" s="26">
        <v>36</v>
      </c>
      <c r="K33" s="5">
        <f>J33*423.5/1635.1</f>
        <v>9.324200354718366</v>
      </c>
      <c r="L33" s="5">
        <f>SUM(J33:K33)</f>
        <v>45.324200354718364</v>
      </c>
      <c r="M33" s="5">
        <f>L33*2760.39/2058.6</f>
        <v>60.77551220108862</v>
      </c>
      <c r="N33" s="5">
        <f>M33*196.09/2760.39</f>
        <v>4.317313925753777</v>
      </c>
      <c r="O33" s="83">
        <f>SUM(M33:N33)</f>
        <v>65.0928261268424</v>
      </c>
    </row>
    <row r="34" spans="1:10" ht="12.75">
      <c r="A34" s="59"/>
      <c r="B34" s="60" t="s">
        <v>7</v>
      </c>
      <c r="C34" s="12" t="s">
        <v>57</v>
      </c>
      <c r="D34" s="61"/>
      <c r="E34" s="61"/>
      <c r="F34" s="62"/>
      <c r="G34" s="63"/>
      <c r="H34" s="64"/>
      <c r="I34" s="65"/>
      <c r="J34" s="65"/>
    </row>
    <row r="35" spans="1:10" ht="12.75">
      <c r="A35" s="66"/>
      <c r="B35" s="60" t="s">
        <v>48</v>
      </c>
      <c r="C35" s="12" t="s">
        <v>58</v>
      </c>
      <c r="D35" s="9"/>
      <c r="E35" s="9"/>
      <c r="F35" s="10"/>
      <c r="G35" s="67"/>
      <c r="H35" s="64"/>
      <c r="I35" s="65"/>
      <c r="J35" s="65"/>
    </row>
    <row r="36" spans="1:10" ht="12.75">
      <c r="A36" s="66"/>
      <c r="B36" s="60" t="s">
        <v>5</v>
      </c>
      <c r="C36" s="68" t="s">
        <v>59</v>
      </c>
      <c r="D36" s="9"/>
      <c r="E36" s="9"/>
      <c r="F36" s="10"/>
      <c r="G36" s="67"/>
      <c r="H36" s="64"/>
      <c r="I36" s="65"/>
      <c r="J36" s="65"/>
    </row>
    <row r="37" spans="1:10" ht="12.75">
      <c r="A37" s="66"/>
      <c r="B37" s="60" t="s">
        <v>6</v>
      </c>
      <c r="C37" s="12">
        <v>98298773</v>
      </c>
      <c r="D37" s="9"/>
      <c r="E37" s="9"/>
      <c r="F37" s="10"/>
      <c r="G37" s="67"/>
      <c r="H37" s="64"/>
      <c r="I37" s="65"/>
      <c r="J37" s="65"/>
    </row>
    <row r="38" spans="1:10" ht="12.75">
      <c r="A38" s="50">
        <v>1</v>
      </c>
      <c r="B38" s="7">
        <v>525</v>
      </c>
      <c r="C38" s="2" t="s">
        <v>60</v>
      </c>
      <c r="D38" s="5">
        <v>0.6</v>
      </c>
      <c r="E38" s="5">
        <f>D38*0.9</f>
        <v>0.54</v>
      </c>
      <c r="F38" s="7">
        <v>30</v>
      </c>
      <c r="G38" s="26">
        <f>D38*F38</f>
        <v>18</v>
      </c>
      <c r="H38" s="64" t="s">
        <v>61</v>
      </c>
      <c r="I38" s="69">
        <f>E38*F38</f>
        <v>16.200000000000003</v>
      </c>
      <c r="J38" s="69"/>
    </row>
    <row r="39" spans="1:10" ht="12.75">
      <c r="A39" s="50">
        <v>2</v>
      </c>
      <c r="B39" s="7">
        <v>511</v>
      </c>
      <c r="C39" s="2" t="s">
        <v>62</v>
      </c>
      <c r="D39" s="5">
        <v>0.6</v>
      </c>
      <c r="E39" s="5">
        <f>D39*0.9</f>
        <v>0.54</v>
      </c>
      <c r="F39" s="7">
        <v>30</v>
      </c>
      <c r="G39" s="26">
        <f>D39*F39</f>
        <v>18</v>
      </c>
      <c r="H39" s="64"/>
      <c r="I39" s="69">
        <f>E39*F39</f>
        <v>16.200000000000003</v>
      </c>
      <c r="J39" s="65"/>
    </row>
    <row r="40" spans="1:10" ht="12.75" customHeight="1">
      <c r="A40" s="50">
        <v>3</v>
      </c>
      <c r="B40" s="7" t="s">
        <v>63</v>
      </c>
      <c r="C40" s="2" t="s">
        <v>64</v>
      </c>
      <c r="D40" s="5">
        <v>10</v>
      </c>
      <c r="E40" s="5">
        <f>D40*0.9</f>
        <v>9</v>
      </c>
      <c r="F40" s="7">
        <v>3</v>
      </c>
      <c r="G40" s="70">
        <f>D40*F40</f>
        <v>30</v>
      </c>
      <c r="H40" s="64"/>
      <c r="I40" s="69">
        <f>E40*F40</f>
        <v>27</v>
      </c>
      <c r="J40" s="65"/>
    </row>
    <row r="41" spans="1:15" ht="12.75" customHeight="1">
      <c r="A41" s="50">
        <v>4</v>
      </c>
      <c r="B41" s="7" t="s">
        <v>65</v>
      </c>
      <c r="C41" s="2" t="s">
        <v>66</v>
      </c>
      <c r="D41" s="71">
        <v>10</v>
      </c>
      <c r="E41" s="5">
        <f>D41*0.9</f>
        <v>9</v>
      </c>
      <c r="F41" s="7">
        <v>3</v>
      </c>
      <c r="G41" s="70">
        <f>D41*F41</f>
        <v>30</v>
      </c>
      <c r="H41" s="72">
        <f>SUM(G38:G41)</f>
        <v>96</v>
      </c>
      <c r="I41" s="69">
        <f>E41*F41</f>
        <v>27</v>
      </c>
      <c r="J41" s="81">
        <f>SUM(I38:I41)</f>
        <v>86.4</v>
      </c>
      <c r="K41" s="5">
        <f>J41*423.5/1635.1</f>
        <v>22.37808085132408</v>
      </c>
      <c r="L41" s="5">
        <f>SUM(J41:K41)</f>
        <v>108.77808085132409</v>
      </c>
      <c r="M41" s="5">
        <f>L41*2760.39/2058.6</f>
        <v>145.8612292826127</v>
      </c>
      <c r="N41" s="5">
        <f>M41*196.09/2760.39</f>
        <v>10.361553421809065</v>
      </c>
      <c r="O41" s="83">
        <f>SUM(M41:N41)</f>
        <v>156.22278270442177</v>
      </c>
    </row>
    <row r="42" spans="1:9" s="3" customFormat="1" ht="12" customHeight="1">
      <c r="A42" s="50"/>
      <c r="B42" s="10" t="s">
        <v>67</v>
      </c>
      <c r="C42" s="74" t="s">
        <v>68</v>
      </c>
      <c r="D42" s="26"/>
      <c r="E42" s="26"/>
      <c r="F42" s="75"/>
      <c r="G42" s="51"/>
      <c r="I42" s="48"/>
    </row>
    <row r="43" spans="1:15" ht="12.75">
      <c r="A43" s="50">
        <v>1</v>
      </c>
      <c r="B43" s="7">
        <v>525</v>
      </c>
      <c r="C43" s="2" t="s">
        <v>60</v>
      </c>
      <c r="D43" s="5">
        <v>0.6</v>
      </c>
      <c r="E43" s="5">
        <f>D43*0.9</f>
        <v>0.54</v>
      </c>
      <c r="F43" s="7">
        <v>20</v>
      </c>
      <c r="G43" s="26">
        <f>D43*F43</f>
        <v>12</v>
      </c>
      <c r="H43" s="64" t="s">
        <v>61</v>
      </c>
      <c r="I43" s="69">
        <f>E43*F43</f>
        <v>10.8</v>
      </c>
      <c r="J43" s="69">
        <v>10.8</v>
      </c>
      <c r="K43" s="5">
        <f>J43*423.5/1635.1</f>
        <v>2.79726010641551</v>
      </c>
      <c r="L43" s="5">
        <f>SUM(J43:K43)</f>
        <v>13.597260106415511</v>
      </c>
      <c r="M43" s="5">
        <f>L43*2760.39/2058.6</f>
        <v>18.232653660326587</v>
      </c>
      <c r="N43" s="5">
        <f>M43*196.09/2760.39</f>
        <v>1.295194177726133</v>
      </c>
      <c r="O43" s="82">
        <f>SUM(M43:N43)</f>
        <v>19.527847838052722</v>
      </c>
    </row>
    <row r="44" spans="1:15" ht="12.75">
      <c r="A44" s="32">
        <v>3</v>
      </c>
      <c r="B44" s="21">
        <v>262</v>
      </c>
      <c r="C44" s="37" t="s">
        <v>69</v>
      </c>
      <c r="D44" s="76">
        <v>12.5</v>
      </c>
      <c r="E44" s="77">
        <f>D44*0.9</f>
        <v>11.25</v>
      </c>
      <c r="F44" s="7">
        <v>2</v>
      </c>
      <c r="G44" s="26">
        <f>D44*F44</f>
        <v>25</v>
      </c>
      <c r="I44" s="5">
        <f>E44*F44</f>
        <v>22.5</v>
      </c>
      <c r="J44" s="65">
        <v>22.5</v>
      </c>
      <c r="K44" s="5">
        <f>J44*423.5/1635.1</f>
        <v>5.827625221698979</v>
      </c>
      <c r="L44" s="5">
        <f>SUM(J44:K44)</f>
        <v>28.32762522169898</v>
      </c>
      <c r="M44" s="5">
        <f>L44*2760.39/2058.6</f>
        <v>37.98469512568039</v>
      </c>
      <c r="N44" s="5">
        <f>M44*196.09/2760.39</f>
        <v>2.6983212035961106</v>
      </c>
      <c r="O44" s="82">
        <f>SUM(M44:N44)</f>
        <v>40.6830163292765</v>
      </c>
    </row>
    <row r="45" spans="1:15" ht="12.75">
      <c r="A45" s="50">
        <v>2</v>
      </c>
      <c r="B45" s="7">
        <v>511</v>
      </c>
      <c r="C45" s="2" t="s">
        <v>62</v>
      </c>
      <c r="D45" s="5">
        <v>0.6</v>
      </c>
      <c r="E45" s="5">
        <f>D45*0.9</f>
        <v>0.54</v>
      </c>
      <c r="F45" s="7">
        <v>20</v>
      </c>
      <c r="G45" s="26">
        <f>D45*F45</f>
        <v>12</v>
      </c>
      <c r="H45" s="64"/>
      <c r="I45" s="69">
        <f>E45*F45</f>
        <v>10.8</v>
      </c>
      <c r="J45" s="65">
        <v>10.8</v>
      </c>
      <c r="K45" s="5">
        <f>J45*423.5/1635.1</f>
        <v>2.79726010641551</v>
      </c>
      <c r="L45" s="5">
        <f>SUM(J45:K45)</f>
        <v>13.597260106415511</v>
      </c>
      <c r="M45" s="5">
        <f>L45*2760.39/2058.6</f>
        <v>18.232653660326587</v>
      </c>
      <c r="N45" s="5">
        <f>M45*196.09/2760.39</f>
        <v>1.295194177726133</v>
      </c>
      <c r="O45" s="82">
        <f>SUM(M45:N45)</f>
        <v>19.527847838052722</v>
      </c>
    </row>
    <row r="46" spans="1:15" s="3" customFormat="1" ht="12" customHeight="1">
      <c r="A46" s="50">
        <v>3</v>
      </c>
      <c r="B46" s="7">
        <v>5500</v>
      </c>
      <c r="C46" s="2" t="s">
        <v>51</v>
      </c>
      <c r="D46" s="26">
        <v>8</v>
      </c>
      <c r="E46" s="51">
        <v>7.2</v>
      </c>
      <c r="F46" s="52">
        <v>2</v>
      </c>
      <c r="G46" s="26">
        <f>D46*F46</f>
        <v>16</v>
      </c>
      <c r="H46" s="36">
        <f>SUM(G43:G46)</f>
        <v>65</v>
      </c>
      <c r="I46" s="26">
        <f>E46*F46</f>
        <v>14.4</v>
      </c>
      <c r="J46" s="65">
        <v>14.4</v>
      </c>
      <c r="K46" s="5">
        <f>J46*423.5/1635.1</f>
        <v>3.729680141887347</v>
      </c>
      <c r="L46" s="5">
        <f>SUM(J46:K46)</f>
        <v>18.12968014188735</v>
      </c>
      <c r="M46" s="5">
        <f>L46*2760.39/2058.6</f>
        <v>24.310204880435453</v>
      </c>
      <c r="N46" s="5">
        <f>M46*196.09/2760.39</f>
        <v>1.726925570301511</v>
      </c>
      <c r="O46" s="82">
        <f>SUM(M46:N46)</f>
        <v>26.037130450736964</v>
      </c>
    </row>
    <row r="48" spans="8:15" ht="12.75">
      <c r="H48" s="73">
        <f>SUM(H28:H46)</f>
        <v>1816.8000000000002</v>
      </c>
      <c r="J48" s="73">
        <f aca="true" t="shared" si="3" ref="J48:O48">SUM(J28:J47)</f>
        <v>1635.1000000000001</v>
      </c>
      <c r="K48" s="73">
        <f t="shared" si="3"/>
        <v>423.50000000000006</v>
      </c>
      <c r="L48" s="73">
        <f t="shared" si="3"/>
        <v>2058.6000000000004</v>
      </c>
      <c r="M48" s="73">
        <f t="shared" si="3"/>
        <v>2760.39</v>
      </c>
      <c r="N48" s="73">
        <f t="shared" si="3"/>
        <v>196.09000000000006</v>
      </c>
      <c r="O48" s="73">
        <f t="shared" si="3"/>
        <v>2956.4800000000005</v>
      </c>
    </row>
  </sheetData>
  <hyperlinks>
    <hyperlink ref="C4" r:id="rId1" display="roy_ang@easb.edu.sg"/>
    <hyperlink ref="C31" r:id="rId2" display="dan09@singnet.com.sg"/>
    <hyperlink ref="C42" r:id="rId3" tooltip="blocked::http://www.newtonwebs.com/TM_Store.htm" display="http://www.newtonwebs.com/TM_Store.htm"/>
  </hyperlinks>
  <printOptions/>
  <pageMargins left="0" right="0" top="0.5" bottom="0.5" header="0.5" footer="0.5"/>
  <pageSetup horizontalDpi="600" verticalDpi="600" orientation="landscape" paperSize="9" scale="80" r:id="rId4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2010-10-20T07:51:50Z</cp:lastPrinted>
  <dcterms:created xsi:type="dcterms:W3CDTF">2006-02-25T13:48:34Z</dcterms:created>
  <dcterms:modified xsi:type="dcterms:W3CDTF">2010-11-11T13:20:52Z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