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902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<sst xmlns="http://schemas.openxmlformats.org/spreadsheetml/2006/main" count="156" uniqueCount="107">
  <si>
    <t>Item Code</t>
  </si>
  <si>
    <t>Description</t>
  </si>
  <si>
    <t>Qty</t>
  </si>
  <si>
    <t>Amount</t>
  </si>
  <si>
    <t>No.</t>
  </si>
  <si>
    <t>Email:</t>
  </si>
  <si>
    <t>Mobile:</t>
  </si>
  <si>
    <t xml:space="preserve">Club Name: </t>
  </si>
  <si>
    <t>Contact Person:</t>
  </si>
  <si>
    <t xml:space="preserve">ThermoFisher Scientific </t>
  </si>
  <si>
    <t>Competent Communicator Pin</t>
  </si>
  <si>
    <t>Soh Hui Ping</t>
  </si>
  <si>
    <t>huiping.soh@thermofisher.com</t>
  </si>
  <si>
    <t>Ribbons - Project 2 - Organize Your Speech</t>
  </si>
  <si>
    <t>Ribbons - Project 3 - Get To The Point</t>
  </si>
  <si>
    <t>Ribbons - Project 4 - How To Say It</t>
  </si>
  <si>
    <t>Ribbons - Project 5 - Your Body Speaks</t>
  </si>
  <si>
    <t>Ribbons - Project 6 - Vocal Variety</t>
  </si>
  <si>
    <t>Ribbons - Project 7 - Research Your Topic</t>
  </si>
  <si>
    <t>Ribbons - Project 8 - Get Comfortable with Visual Aids</t>
  </si>
  <si>
    <t>Ribbons - Project 9 - Persuade With Power</t>
  </si>
  <si>
    <t>Ribbons  - Project 10- Inspire Your Audience</t>
  </si>
  <si>
    <t>407B</t>
  </si>
  <si>
    <t>407C</t>
  </si>
  <si>
    <t>407D</t>
  </si>
  <si>
    <t>407E</t>
  </si>
  <si>
    <t>407F</t>
  </si>
  <si>
    <t>407G</t>
  </si>
  <si>
    <t>407H</t>
  </si>
  <si>
    <t>407I</t>
  </si>
  <si>
    <t>407J</t>
  </si>
  <si>
    <t>NTU Toastmasters Club</t>
  </si>
  <si>
    <t>Titus Yeh</t>
  </si>
  <si>
    <t>titusyeh94@gmail.com</t>
  </si>
  <si>
    <t>9757 8127</t>
  </si>
  <si>
    <t xml:space="preserve">Toastmasters Club banner with customisation </t>
  </si>
  <si>
    <t>Line 1: NTU TOASTMASTERS CLUB</t>
  </si>
  <si>
    <t>Line 2: Club 918649</t>
  </si>
  <si>
    <t>Line 3: Singapore</t>
  </si>
  <si>
    <t>Line 4: Chartered 2006</t>
  </si>
  <si>
    <t>Hougang Toastmasters Club</t>
  </si>
  <si>
    <t>Louis Chin</t>
  </si>
  <si>
    <t>louischinyr@gmail.com</t>
  </si>
  <si>
    <t xml:space="preserve">Toastmasters Club banner with customisation Line 1: Hougang Toastmasters  
Line 2: Club  9568
Line 3: Singapore
Line 4: Chartered 2003
</t>
  </si>
  <si>
    <t>Bishan TMC</t>
  </si>
  <si>
    <t>Peter Lee</t>
  </si>
  <si>
    <t>peterleecg@singnet.com.sg</t>
  </si>
  <si>
    <t>409K</t>
  </si>
  <si>
    <t>Competent Leader Manual Project Ribbon Set</t>
  </si>
  <si>
    <t xml:space="preserve">SIM I Toastmasters </t>
  </si>
  <si>
    <t>Wilson Ong</t>
  </si>
  <si>
    <t>tmwilsonong@gmail.com</t>
  </si>
  <si>
    <t>6860A</t>
  </si>
  <si>
    <t>Core Values Coin (Pack of 5)</t>
  </si>
  <si>
    <t>Division L</t>
  </si>
  <si>
    <t>Lean Siew Hong</t>
  </si>
  <si>
    <t>lean.siewhong@gmail.com</t>
  </si>
  <si>
    <t>Blank Certificate</t>
  </si>
  <si>
    <t>Speech Contest Participation Certificate</t>
  </si>
  <si>
    <t>510D</t>
  </si>
  <si>
    <t>Tay Yiang Ping</t>
  </si>
  <si>
    <t>Changi Simei Toastmaster</t>
  </si>
  <si>
    <t>Gao Shuai</t>
  </si>
  <si>
    <t>lingzihuanyue@hotmail.com</t>
  </si>
  <si>
    <t>393IB</t>
  </si>
  <si>
    <t>The Icebreaker Ribbons   (Set of 10)</t>
  </si>
  <si>
    <t>1959A</t>
  </si>
  <si>
    <t>Gold Eagle Cup Trophy(small)</t>
  </si>
  <si>
    <t>1959B</t>
  </si>
  <si>
    <t>Gold Eagle Cup Trophy(medium)</t>
  </si>
  <si>
    <t>1959C</t>
  </si>
  <si>
    <t>Gold Eagle Cup Trophy(Large)</t>
  </si>
  <si>
    <t>393FT</t>
  </si>
  <si>
    <t>First Timers Ribbon Set (Set of 10)</t>
  </si>
  <si>
    <t>226Z</t>
  </si>
  <si>
    <t>Advanced Communication Library Set (15 manuals)</t>
  </si>
  <si>
    <t xml:space="preserve">Toastmasters Club banner with customisation Line 1: Cairnhill Mandarin Toastmasters  
Line 2: Club  1453287
Line 3: Singapore
Line 4: Chartered 2010
</t>
  </si>
  <si>
    <t>SIM 1 Toastmasters Club</t>
  </si>
  <si>
    <t>Roy Lee</t>
  </si>
  <si>
    <t>royllp@yahoo.com</t>
  </si>
  <si>
    <t xml:space="preserve">407C </t>
  </si>
  <si>
    <t xml:space="preserve">407D </t>
  </si>
  <si>
    <t xml:space="preserve">407E </t>
  </si>
  <si>
    <t>Line 1: Toa Payoh Central CC</t>
  </si>
  <si>
    <t>Line 2: Advanced Toastmasters</t>
  </si>
  <si>
    <t>Line 3: Club 1524509</t>
  </si>
  <si>
    <t>Line 4: Singapore</t>
  </si>
  <si>
    <t>Line 4: Chartered 2010</t>
  </si>
  <si>
    <t>unit price US</t>
  </si>
  <si>
    <t>Less 10%-20% Discount</t>
  </si>
  <si>
    <t>Total before Discount</t>
  </si>
  <si>
    <t>After Discount</t>
  </si>
  <si>
    <t>Total after Discount</t>
  </si>
  <si>
    <t>Total US</t>
  </si>
  <si>
    <t>Totol S$</t>
  </si>
  <si>
    <t>Apportion Shipping Charges US$154.35</t>
  </si>
  <si>
    <t xml:space="preserve">US$691.96/S$969.55 exchange rate </t>
  </si>
  <si>
    <t>NTU Alumni Toastmasters Club</t>
  </si>
  <si>
    <t>Ang Ker Ser</t>
  </si>
  <si>
    <t>angkerser@gmail.com</t>
  </si>
  <si>
    <t xml:space="preserve">Competent Communication </t>
  </si>
  <si>
    <t>1555L</t>
  </si>
  <si>
    <t xml:space="preserve">Competent Leadership </t>
  </si>
  <si>
    <r>
      <t xml:space="preserve">Acknowledged receipt of  payment on </t>
    </r>
    <r>
      <rPr>
        <u val="single"/>
        <sz val="10"/>
        <rFont val="Arial"/>
        <family val="2"/>
      </rPr>
      <t>_________________________</t>
    </r>
  </si>
  <si>
    <t>Tay Yiang Ping DTM</t>
  </si>
  <si>
    <t>District 80  Hall of Fame</t>
  </si>
  <si>
    <t>GST+ Ins+ Handling from DHL $129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</si>
</sst>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20"/>
      <name val="Bradley Hand ITC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1D252C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16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164" fontId="0" fillId="33" borderId="10" xfId="0" applyNumberFormat="1" applyFont="1" applyFill="1" applyBorder="1" applyAlignment="1">
      <alignment horizontal="right" vertical="top" wrapText="1"/>
    </xf>
    <xf numFmtId="0" fontId="4" fillId="33" borderId="10" xfId="52" applyFill="1" applyBorder="1" applyAlignment="1" applyProtection="1">
      <alignment horizontal="left" vertical="top" wrapText="1"/>
      <protection/>
    </xf>
    <xf numFmtId="0" fontId="45" fillId="33" borderId="10" xfId="0" applyFont="1" applyFill="1" applyBorder="1" applyAlignment="1">
      <alignment vertical="top" wrapText="1"/>
    </xf>
    <xf numFmtId="164" fontId="0" fillId="33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64" fontId="2" fillId="33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/>
    </xf>
    <xf numFmtId="0" fontId="4" fillId="0" borderId="10" xfId="52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8" fontId="0" fillId="0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44" fontId="27" fillId="0" borderId="0" xfId="44" applyFont="1" applyAlignment="1">
      <alignment vertical="top"/>
    </xf>
    <xf numFmtId="0" fontId="2" fillId="0" borderId="0" xfId="0" applyFont="1" applyAlignment="1">
      <alignment/>
    </xf>
    <xf numFmtId="0" fontId="0" fillId="0" borderId="0" xfId="0" applyFill="1" applyAlignment="1">
      <alignment vertical="top"/>
    </xf>
    <xf numFmtId="44" fontId="27" fillId="0" borderId="0" xfId="44" applyFont="1" applyFill="1" applyAlignment="1">
      <alignment vertical="top"/>
    </xf>
    <xf numFmtId="0" fontId="8" fillId="0" borderId="11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44" fontId="2" fillId="0" borderId="0" xfId="44" applyFont="1" applyFill="1" applyAlignment="1">
      <alignment vertical="top" wrapText="1"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64" fontId="2" fillId="34" borderId="10" xfId="0" applyNumberFormat="1" applyFont="1" applyFill="1" applyBorder="1" applyAlignment="1">
      <alignment/>
    </xf>
    <xf numFmtId="164" fontId="2" fillId="34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4" fontId="0" fillId="0" borderId="13" xfId="0" applyNumberFormat="1" applyFont="1" applyFill="1" applyBorder="1" applyAlignment="1">
      <alignment horizontal="right" vertical="top" wrapText="1"/>
    </xf>
    <xf numFmtId="164" fontId="0" fillId="0" borderId="14" xfId="0" applyNumberFormat="1" applyFont="1" applyFill="1" applyBorder="1" applyAlignment="1">
      <alignment horizontal="right" vertical="top" wrapText="1"/>
    </xf>
    <xf numFmtId="164" fontId="0" fillId="0" borderId="15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uischinyr@gmail.com" TargetMode="External" /><Relationship Id="rId2" Type="http://schemas.openxmlformats.org/officeDocument/2006/relationships/hyperlink" Target="mailto:tmwilsonong@gmail.com" TargetMode="External" /><Relationship Id="rId3" Type="http://schemas.openxmlformats.org/officeDocument/2006/relationships/hyperlink" Target="mailto:lean.siewhong@gmail.com" TargetMode="External" /><Relationship Id="rId4" Type="http://schemas.openxmlformats.org/officeDocument/2006/relationships/hyperlink" Target="mailto:lingzihuanyue@hotmail.com" TargetMode="External" /><Relationship Id="rId5" Type="http://schemas.openxmlformats.org/officeDocument/2006/relationships/hyperlink" Target="mailto:titusyeh94@gmail.com" TargetMode="External" /><Relationship Id="rId6" Type="http://schemas.openxmlformats.org/officeDocument/2006/relationships/hyperlink" Target="mailto:huiping.soh@thermofisher.com" TargetMode="External" /><Relationship Id="rId7" Type="http://schemas.openxmlformats.org/officeDocument/2006/relationships/hyperlink" Target="mailto:angkerser@gmail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selection activeCell="N71" sqref="N71"/>
    </sheetView>
  </sheetViews>
  <sheetFormatPr defaultColWidth="9.140625" defaultRowHeight="12.75"/>
  <cols>
    <col min="1" max="1" width="7.8515625" style="8" customWidth="1"/>
    <col min="2" max="2" width="16.421875" style="8" customWidth="1"/>
    <col min="3" max="3" width="42.421875" style="4" customWidth="1"/>
    <col min="4" max="5" width="8.421875" style="6" customWidth="1"/>
    <col min="6" max="6" width="10.28125" style="8" customWidth="1"/>
    <col min="7" max="7" width="9.140625" style="6" customWidth="1"/>
    <col min="9" max="9" width="9.140625" style="56" customWidth="1"/>
    <col min="11" max="11" width="9.8515625" style="0" customWidth="1"/>
    <col min="12" max="12" width="9.00390625" style="0" customWidth="1"/>
    <col min="13" max="13" width="11.421875" style="0" customWidth="1"/>
    <col min="14" max="14" width="10.140625" style="0" customWidth="1"/>
    <col min="15" max="15" width="9.140625" style="59" customWidth="1"/>
  </cols>
  <sheetData>
    <row r="1" spans="1:15" s="35" customFormat="1" ht="48">
      <c r="A1" s="33" t="s">
        <v>4</v>
      </c>
      <c r="B1" s="33" t="s">
        <v>0</v>
      </c>
      <c r="C1" s="33" t="s">
        <v>1</v>
      </c>
      <c r="D1" s="33" t="s">
        <v>88</v>
      </c>
      <c r="E1" s="38" t="s">
        <v>89</v>
      </c>
      <c r="F1" s="33" t="s">
        <v>2</v>
      </c>
      <c r="G1" s="34" t="s">
        <v>3</v>
      </c>
      <c r="H1" s="34" t="s">
        <v>90</v>
      </c>
      <c r="I1" s="34" t="s">
        <v>91</v>
      </c>
      <c r="J1" s="34" t="s">
        <v>92</v>
      </c>
      <c r="K1" s="34" t="s">
        <v>95</v>
      </c>
      <c r="L1" s="34" t="s">
        <v>93</v>
      </c>
      <c r="M1" s="34" t="s">
        <v>96</v>
      </c>
      <c r="N1" s="78" t="s">
        <v>106</v>
      </c>
      <c r="O1" s="34" t="s">
        <v>94</v>
      </c>
    </row>
    <row r="2" spans="1:15" s="1" customFormat="1" ht="12" customHeight="1">
      <c r="A2" s="12"/>
      <c r="B2" s="42" t="s">
        <v>7</v>
      </c>
      <c r="C2" s="32" t="s">
        <v>77</v>
      </c>
      <c r="D2" s="9"/>
      <c r="E2" s="11"/>
      <c r="F2" s="10"/>
      <c r="G2" s="11"/>
      <c r="H2" s="12"/>
      <c r="I2" s="51"/>
      <c r="J2" s="12"/>
      <c r="K2" s="12"/>
      <c r="L2" s="12"/>
      <c r="M2" s="12"/>
      <c r="N2" s="12"/>
      <c r="O2" s="12"/>
    </row>
    <row r="3" spans="1:15" s="1" customFormat="1" ht="12" customHeight="1">
      <c r="A3" s="12"/>
      <c r="B3" s="42" t="s">
        <v>8</v>
      </c>
      <c r="C3" s="32" t="s">
        <v>78</v>
      </c>
      <c r="D3" s="9"/>
      <c r="E3" s="11"/>
      <c r="F3" s="10"/>
      <c r="G3" s="11"/>
      <c r="H3" s="12"/>
      <c r="I3" s="51"/>
      <c r="J3" s="12"/>
      <c r="K3" s="12"/>
      <c r="L3" s="12"/>
      <c r="M3" s="12"/>
      <c r="N3" s="12"/>
      <c r="O3" s="12"/>
    </row>
    <row r="4" spans="1:15" s="1" customFormat="1" ht="12" customHeight="1">
      <c r="A4" s="12"/>
      <c r="B4" s="42" t="s">
        <v>5</v>
      </c>
      <c r="C4" s="43" t="s">
        <v>79</v>
      </c>
      <c r="D4" s="9"/>
      <c r="E4" s="11"/>
      <c r="F4" s="10"/>
      <c r="G4" s="11"/>
      <c r="H4" s="12"/>
      <c r="I4" s="51"/>
      <c r="J4" s="12"/>
      <c r="K4" s="12"/>
      <c r="L4" s="12"/>
      <c r="M4" s="12"/>
      <c r="N4" s="12"/>
      <c r="O4" s="12"/>
    </row>
    <row r="5" spans="1:15" s="1" customFormat="1" ht="12" customHeight="1">
      <c r="A5" s="12"/>
      <c r="B5" s="42" t="s">
        <v>6</v>
      </c>
      <c r="C5" s="32">
        <v>97267756</v>
      </c>
      <c r="D5" s="9"/>
      <c r="E5" s="11"/>
      <c r="F5" s="10"/>
      <c r="G5" s="11"/>
      <c r="H5" s="12"/>
      <c r="I5" s="51"/>
      <c r="J5" s="12"/>
      <c r="K5" s="12"/>
      <c r="L5" s="12"/>
      <c r="M5" s="12"/>
      <c r="N5" s="12"/>
      <c r="O5" s="12"/>
    </row>
    <row r="6" spans="1:15" s="3" customFormat="1" ht="12" customHeight="1">
      <c r="A6" s="44">
        <v>1</v>
      </c>
      <c r="B6" s="16" t="s">
        <v>22</v>
      </c>
      <c r="C6" s="15" t="s">
        <v>13</v>
      </c>
      <c r="D6" s="5">
        <v>0.6</v>
      </c>
      <c r="E6" s="41">
        <f>D6*0.9</f>
        <v>0.54</v>
      </c>
      <c r="F6" s="7">
        <v>12</v>
      </c>
      <c r="G6" s="5">
        <f>D6*F6</f>
        <v>7.199999999999999</v>
      </c>
      <c r="H6" s="45"/>
      <c r="I6" s="52">
        <f>E6*F6</f>
        <v>6.48</v>
      </c>
      <c r="J6" s="46"/>
      <c r="K6" s="46"/>
      <c r="L6" s="46"/>
      <c r="M6" s="46"/>
      <c r="N6" s="46"/>
      <c r="O6" s="68"/>
    </row>
    <row r="7" spans="1:15" s="3" customFormat="1" ht="12" customHeight="1">
      <c r="A7" s="44">
        <v>2</v>
      </c>
      <c r="B7" s="7" t="s">
        <v>80</v>
      </c>
      <c r="C7" s="15" t="s">
        <v>14</v>
      </c>
      <c r="D7" s="5">
        <v>0.6</v>
      </c>
      <c r="E7" s="41">
        <f>D7*0.9</f>
        <v>0.54</v>
      </c>
      <c r="F7" s="7">
        <v>10</v>
      </c>
      <c r="G7" s="5">
        <f>D7*F7</f>
        <v>6</v>
      </c>
      <c r="H7" s="45"/>
      <c r="I7" s="52">
        <f>E7*F7</f>
        <v>5.4</v>
      </c>
      <c r="J7" s="46"/>
      <c r="K7" s="46"/>
      <c r="L7" s="46"/>
      <c r="M7" s="46"/>
      <c r="N7" s="46"/>
      <c r="O7" s="68"/>
    </row>
    <row r="8" spans="1:15" s="3" customFormat="1" ht="12" customHeight="1">
      <c r="A8" s="44">
        <v>3</v>
      </c>
      <c r="B8" s="16" t="s">
        <v>81</v>
      </c>
      <c r="C8" s="15" t="s">
        <v>15</v>
      </c>
      <c r="D8" s="5">
        <v>0.6</v>
      </c>
      <c r="E8" s="41">
        <f>D8*0.9</f>
        <v>0.54</v>
      </c>
      <c r="F8" s="7">
        <v>10</v>
      </c>
      <c r="G8" s="5">
        <f>D8*F8</f>
        <v>6</v>
      </c>
      <c r="H8" s="45"/>
      <c r="I8" s="52">
        <f>E8*F8</f>
        <v>5.4</v>
      </c>
      <c r="J8" s="46"/>
      <c r="K8" s="46"/>
      <c r="L8" s="46"/>
      <c r="M8" s="46"/>
      <c r="N8" s="46"/>
      <c r="O8" s="68"/>
    </row>
    <row r="9" spans="1:15" s="3" customFormat="1" ht="12" customHeight="1">
      <c r="A9" s="44">
        <v>4</v>
      </c>
      <c r="B9" s="7" t="s">
        <v>82</v>
      </c>
      <c r="C9" s="15" t="s">
        <v>16</v>
      </c>
      <c r="D9" s="5">
        <v>0.6</v>
      </c>
      <c r="E9" s="41">
        <f>D9*0.9</f>
        <v>0.54</v>
      </c>
      <c r="F9" s="7">
        <v>10</v>
      </c>
      <c r="G9" s="5">
        <f>D9*F9</f>
        <v>6</v>
      </c>
      <c r="H9" s="45">
        <f>SUM(G6:G9)</f>
        <v>25.2</v>
      </c>
      <c r="I9" s="52">
        <f>E9*F9</f>
        <v>5.4</v>
      </c>
      <c r="J9" s="45">
        <f>SUM(I6:I9)</f>
        <v>22.68</v>
      </c>
      <c r="K9" s="45">
        <f>J9*154.35/915.08</f>
        <v>3.825521265900249</v>
      </c>
      <c r="L9" s="45">
        <f>SUM(J9:K9)</f>
        <v>26.50552126590025</v>
      </c>
      <c r="M9" s="45">
        <f>L9*969.55/691.96</f>
        <v>37.13860359464938</v>
      </c>
      <c r="N9" s="45">
        <f>M9*129/1498.45</f>
        <v>3.1972237069703833</v>
      </c>
      <c r="O9" s="69">
        <f>SUM(M9:N9)</f>
        <v>40.335827301619766</v>
      </c>
    </row>
    <row r="10" spans="1:15" s="1" customFormat="1" ht="12" customHeight="1">
      <c r="A10" s="12"/>
      <c r="B10" s="42" t="s">
        <v>7</v>
      </c>
      <c r="C10" s="32" t="s">
        <v>105</v>
      </c>
      <c r="D10" s="9"/>
      <c r="E10" s="11"/>
      <c r="F10" s="10"/>
      <c r="G10" s="11"/>
      <c r="H10" s="12"/>
      <c r="I10" s="51"/>
      <c r="J10" s="12"/>
      <c r="K10" s="12"/>
      <c r="L10" s="12"/>
      <c r="M10" s="12"/>
      <c r="N10" s="12"/>
      <c r="O10" s="12"/>
    </row>
    <row r="11" spans="1:15" s="1" customFormat="1" ht="12" customHeight="1">
      <c r="A11" s="12"/>
      <c r="B11" s="42" t="s">
        <v>8</v>
      </c>
      <c r="C11" s="32" t="s">
        <v>60</v>
      </c>
      <c r="D11" s="9"/>
      <c r="E11" s="11"/>
      <c r="F11" s="10"/>
      <c r="G11" s="11"/>
      <c r="H11" s="12"/>
      <c r="I11" s="51"/>
      <c r="J11" s="12"/>
      <c r="K11" s="12"/>
      <c r="L11" s="12"/>
      <c r="M11" s="12"/>
      <c r="N11" s="12"/>
      <c r="O11" s="12"/>
    </row>
    <row r="12" spans="1:15" s="1" customFormat="1" ht="12" customHeight="1">
      <c r="A12" s="12"/>
      <c r="B12" s="42" t="s">
        <v>5</v>
      </c>
      <c r="C12" s="43"/>
      <c r="D12" s="9"/>
      <c r="E12" s="11"/>
      <c r="F12" s="10"/>
      <c r="G12" s="11"/>
      <c r="H12" s="12"/>
      <c r="I12" s="51"/>
      <c r="J12" s="12"/>
      <c r="K12" s="12"/>
      <c r="L12" s="12"/>
      <c r="M12" s="12"/>
      <c r="N12" s="12"/>
      <c r="O12" s="12"/>
    </row>
    <row r="13" spans="1:15" s="1" customFormat="1" ht="12" customHeight="1">
      <c r="A13" s="12"/>
      <c r="B13" s="42" t="s">
        <v>6</v>
      </c>
      <c r="C13" s="32"/>
      <c r="D13" s="9"/>
      <c r="E13" s="11"/>
      <c r="F13" s="10"/>
      <c r="G13" s="11"/>
      <c r="H13" s="12"/>
      <c r="I13" s="51"/>
      <c r="J13" s="12"/>
      <c r="K13" s="12"/>
      <c r="L13" s="12"/>
      <c r="M13" s="12"/>
      <c r="N13" s="12"/>
      <c r="O13" s="12"/>
    </row>
    <row r="14" spans="1:15" s="3" customFormat="1" ht="12" customHeight="1">
      <c r="A14" s="44">
        <v>1</v>
      </c>
      <c r="B14" s="7" t="s">
        <v>66</v>
      </c>
      <c r="C14" s="2" t="s">
        <v>67</v>
      </c>
      <c r="D14" s="5">
        <v>28</v>
      </c>
      <c r="E14" s="41">
        <f>D14*0.9</f>
        <v>25.2</v>
      </c>
      <c r="F14" s="7">
        <v>1</v>
      </c>
      <c r="G14" s="5">
        <f>D14*F14</f>
        <v>28</v>
      </c>
      <c r="H14" s="46"/>
      <c r="I14" s="52">
        <f>E14*F14</f>
        <v>25.2</v>
      </c>
      <c r="J14" s="46"/>
      <c r="K14" s="46"/>
      <c r="L14" s="46"/>
      <c r="M14" s="46"/>
      <c r="N14" s="46"/>
      <c r="O14" s="68"/>
    </row>
    <row r="15" spans="1:15" s="3" customFormat="1" ht="12" customHeight="1">
      <c r="A15" s="44">
        <v>2</v>
      </c>
      <c r="B15" s="7" t="s">
        <v>68</v>
      </c>
      <c r="C15" s="2" t="s">
        <v>69</v>
      </c>
      <c r="D15" s="5">
        <v>35</v>
      </c>
      <c r="E15" s="41">
        <f>D15*0.9</f>
        <v>31.5</v>
      </c>
      <c r="F15" s="7">
        <v>1</v>
      </c>
      <c r="G15" s="5">
        <f>D15*F15</f>
        <v>35</v>
      </c>
      <c r="H15" s="46"/>
      <c r="I15" s="52">
        <f>E15*F15</f>
        <v>31.5</v>
      </c>
      <c r="J15" s="46"/>
      <c r="K15" s="46"/>
      <c r="L15" s="46"/>
      <c r="M15" s="46"/>
      <c r="N15" s="46"/>
      <c r="O15" s="68"/>
    </row>
    <row r="16" spans="1:15" s="3" customFormat="1" ht="12" customHeight="1">
      <c r="A16" s="44">
        <v>3</v>
      </c>
      <c r="B16" s="7" t="s">
        <v>70</v>
      </c>
      <c r="C16" s="2" t="s">
        <v>71</v>
      </c>
      <c r="D16" s="5">
        <v>41</v>
      </c>
      <c r="E16" s="41">
        <f>D16*0.9</f>
        <v>36.9</v>
      </c>
      <c r="F16" s="7">
        <v>1</v>
      </c>
      <c r="G16" s="5">
        <f>D16*F16</f>
        <v>41</v>
      </c>
      <c r="H16" s="45">
        <f>SUM(G14:G16)</f>
        <v>104</v>
      </c>
      <c r="I16" s="52">
        <f>E16*F16</f>
        <v>36.9</v>
      </c>
      <c r="J16" s="45">
        <f>SUM(I14:I16)</f>
        <v>93.6</v>
      </c>
      <c r="K16" s="45">
        <f>J16*154.35/915.08</f>
        <v>15.787865541810548</v>
      </c>
      <c r="L16" s="45">
        <f>SUM(J16:K16)</f>
        <v>109.38786554181054</v>
      </c>
      <c r="M16" s="45">
        <f>L16*969.55/691.96</f>
        <v>153.2704275334736</v>
      </c>
      <c r="N16" s="45">
        <f>M16*129/1498.45</f>
        <v>13.194891489084116</v>
      </c>
      <c r="O16" s="69">
        <f>SUM(M16:N16)</f>
        <v>166.4653190225577</v>
      </c>
    </row>
    <row r="17" spans="1:15" s="1" customFormat="1" ht="12" customHeight="1">
      <c r="A17" s="12"/>
      <c r="B17" s="42" t="s">
        <v>7</v>
      </c>
      <c r="C17" s="32" t="s">
        <v>9</v>
      </c>
      <c r="D17" s="9"/>
      <c r="E17" s="11"/>
      <c r="F17" s="10"/>
      <c r="G17" s="11"/>
      <c r="H17" s="12"/>
      <c r="I17" s="51"/>
      <c r="J17" s="12"/>
      <c r="K17" s="12"/>
      <c r="L17" s="12"/>
      <c r="M17" s="12"/>
      <c r="N17" s="12"/>
      <c r="O17" s="12"/>
    </row>
    <row r="18" spans="1:15" s="1" customFormat="1" ht="12" customHeight="1">
      <c r="A18" s="12"/>
      <c r="B18" s="42" t="s">
        <v>8</v>
      </c>
      <c r="C18" s="32" t="s">
        <v>11</v>
      </c>
      <c r="D18" s="9"/>
      <c r="E18" s="11"/>
      <c r="F18" s="10"/>
      <c r="G18" s="11"/>
      <c r="H18" s="12"/>
      <c r="I18" s="51"/>
      <c r="J18" s="12"/>
      <c r="K18" s="12"/>
      <c r="L18" s="12"/>
      <c r="M18" s="12"/>
      <c r="N18" s="12"/>
      <c r="O18" s="12"/>
    </row>
    <row r="19" spans="1:15" s="1" customFormat="1" ht="12" customHeight="1">
      <c r="A19" s="12"/>
      <c r="B19" s="42" t="s">
        <v>5</v>
      </c>
      <c r="C19" s="43" t="s">
        <v>12</v>
      </c>
      <c r="D19" s="9"/>
      <c r="E19" s="11"/>
      <c r="F19" s="10"/>
      <c r="G19" s="11"/>
      <c r="H19" s="12"/>
      <c r="I19" s="51"/>
      <c r="J19" s="12"/>
      <c r="K19" s="12"/>
      <c r="L19" s="12"/>
      <c r="M19" s="12"/>
      <c r="N19" s="12"/>
      <c r="O19" s="12"/>
    </row>
    <row r="20" spans="1:15" s="1" customFormat="1" ht="12" customHeight="1">
      <c r="A20" s="12"/>
      <c r="B20" s="42" t="s">
        <v>6</v>
      </c>
      <c r="C20" s="32">
        <v>90294108</v>
      </c>
      <c r="D20" s="9"/>
      <c r="E20" s="11"/>
      <c r="F20" s="10"/>
      <c r="G20" s="11"/>
      <c r="H20" s="12"/>
      <c r="I20" s="51"/>
      <c r="J20" s="12"/>
      <c r="K20" s="12"/>
      <c r="L20" s="12"/>
      <c r="M20" s="12"/>
      <c r="N20" s="12"/>
      <c r="O20" s="12"/>
    </row>
    <row r="21" spans="1:15" s="3" customFormat="1" ht="12" customHeight="1">
      <c r="A21" s="44">
        <v>1</v>
      </c>
      <c r="B21" s="13">
        <v>5500</v>
      </c>
      <c r="C21" s="14" t="s">
        <v>10</v>
      </c>
      <c r="D21" s="47">
        <v>8</v>
      </c>
      <c r="E21" s="41">
        <f>D21*0.9</f>
        <v>7.2</v>
      </c>
      <c r="F21" s="7">
        <v>3</v>
      </c>
      <c r="G21" s="5">
        <f aca="true" t="shared" si="0" ref="G21:G30">D21*F21</f>
        <v>24</v>
      </c>
      <c r="H21" s="45"/>
      <c r="I21" s="52">
        <f>E21*F21</f>
        <v>21.6</v>
      </c>
      <c r="J21" s="46"/>
      <c r="K21" s="46"/>
      <c r="L21" s="46"/>
      <c r="M21" s="46"/>
      <c r="N21" s="46"/>
      <c r="O21" s="68"/>
    </row>
    <row r="22" spans="1:15" s="3" customFormat="1" ht="12" customHeight="1">
      <c r="A22" s="44">
        <v>2</v>
      </c>
      <c r="B22" s="16" t="s">
        <v>22</v>
      </c>
      <c r="C22" s="15" t="s">
        <v>13</v>
      </c>
      <c r="D22" s="5">
        <v>0.6</v>
      </c>
      <c r="E22" s="41">
        <f aca="true" t="shared" si="1" ref="E22:E30">D22*0.9</f>
        <v>0.54</v>
      </c>
      <c r="F22" s="7">
        <v>30</v>
      </c>
      <c r="G22" s="5">
        <f t="shared" si="0"/>
        <v>18</v>
      </c>
      <c r="H22" s="45"/>
      <c r="I22" s="52">
        <f aca="true" t="shared" si="2" ref="I22:I30">E22*F22</f>
        <v>16.200000000000003</v>
      </c>
      <c r="J22" s="46"/>
      <c r="K22" s="46"/>
      <c r="L22" s="46"/>
      <c r="M22" s="46"/>
      <c r="N22" s="46"/>
      <c r="O22" s="68"/>
    </row>
    <row r="23" spans="1:15" s="3" customFormat="1" ht="12" customHeight="1">
      <c r="A23" s="44">
        <v>3</v>
      </c>
      <c r="B23" s="7" t="s">
        <v>23</v>
      </c>
      <c r="C23" s="15" t="s">
        <v>14</v>
      </c>
      <c r="D23" s="5">
        <v>0.6</v>
      </c>
      <c r="E23" s="41">
        <f t="shared" si="1"/>
        <v>0.54</v>
      </c>
      <c r="F23" s="7">
        <v>30</v>
      </c>
      <c r="G23" s="5">
        <f t="shared" si="0"/>
        <v>18</v>
      </c>
      <c r="H23" s="45"/>
      <c r="I23" s="52">
        <f t="shared" si="2"/>
        <v>16.200000000000003</v>
      </c>
      <c r="J23" s="46"/>
      <c r="K23" s="46"/>
      <c r="L23" s="46"/>
      <c r="M23" s="46"/>
      <c r="N23" s="46"/>
      <c r="O23" s="68"/>
    </row>
    <row r="24" spans="1:15" s="3" customFormat="1" ht="12" customHeight="1">
      <c r="A24" s="44">
        <v>4</v>
      </c>
      <c r="B24" s="16" t="s">
        <v>24</v>
      </c>
      <c r="C24" s="15" t="s">
        <v>15</v>
      </c>
      <c r="D24" s="5">
        <v>0.6</v>
      </c>
      <c r="E24" s="41">
        <f t="shared" si="1"/>
        <v>0.54</v>
      </c>
      <c r="F24" s="7">
        <v>30</v>
      </c>
      <c r="G24" s="5">
        <f t="shared" si="0"/>
        <v>18</v>
      </c>
      <c r="H24" s="45"/>
      <c r="I24" s="52">
        <f t="shared" si="2"/>
        <v>16.200000000000003</v>
      </c>
      <c r="J24" s="46"/>
      <c r="K24" s="46"/>
      <c r="L24" s="46"/>
      <c r="M24" s="46"/>
      <c r="N24" s="46"/>
      <c r="O24" s="68"/>
    </row>
    <row r="25" spans="1:15" s="3" customFormat="1" ht="12" customHeight="1">
      <c r="A25" s="44">
        <v>5</v>
      </c>
      <c r="B25" s="7" t="s">
        <v>25</v>
      </c>
      <c r="C25" s="15" t="s">
        <v>16</v>
      </c>
      <c r="D25" s="5">
        <v>0.6</v>
      </c>
      <c r="E25" s="41">
        <f t="shared" si="1"/>
        <v>0.54</v>
      </c>
      <c r="F25" s="7">
        <v>30</v>
      </c>
      <c r="G25" s="5">
        <f t="shared" si="0"/>
        <v>18</v>
      </c>
      <c r="H25" s="45"/>
      <c r="I25" s="52">
        <f t="shared" si="2"/>
        <v>16.200000000000003</v>
      </c>
      <c r="J25" s="46"/>
      <c r="K25" s="46"/>
      <c r="L25" s="46"/>
      <c r="M25" s="46"/>
      <c r="N25" s="46"/>
      <c r="O25" s="68"/>
    </row>
    <row r="26" spans="1:15" s="3" customFormat="1" ht="12" customHeight="1">
      <c r="A26" s="44">
        <v>6</v>
      </c>
      <c r="B26" s="16" t="s">
        <v>26</v>
      </c>
      <c r="C26" s="15" t="s">
        <v>17</v>
      </c>
      <c r="D26" s="5">
        <v>0.6</v>
      </c>
      <c r="E26" s="41">
        <f t="shared" si="1"/>
        <v>0.54</v>
      </c>
      <c r="F26" s="7">
        <v>20</v>
      </c>
      <c r="G26" s="5">
        <f t="shared" si="0"/>
        <v>12</v>
      </c>
      <c r="H26" s="45"/>
      <c r="I26" s="52">
        <f t="shared" si="2"/>
        <v>10.8</v>
      </c>
      <c r="J26" s="46"/>
      <c r="K26" s="46"/>
      <c r="L26" s="46"/>
      <c r="M26" s="46"/>
      <c r="N26" s="46"/>
      <c r="O26" s="68"/>
    </row>
    <row r="27" spans="1:15" s="3" customFormat="1" ht="12" customHeight="1">
      <c r="A27" s="44">
        <v>7</v>
      </c>
      <c r="B27" s="7" t="s">
        <v>27</v>
      </c>
      <c r="C27" s="15" t="s">
        <v>18</v>
      </c>
      <c r="D27" s="5">
        <v>0.6</v>
      </c>
      <c r="E27" s="41">
        <f t="shared" si="1"/>
        <v>0.54</v>
      </c>
      <c r="F27" s="7">
        <v>20</v>
      </c>
      <c r="G27" s="5">
        <f t="shared" si="0"/>
        <v>12</v>
      </c>
      <c r="H27" s="45"/>
      <c r="I27" s="52">
        <f t="shared" si="2"/>
        <v>10.8</v>
      </c>
      <c r="J27" s="46"/>
      <c r="K27" s="46"/>
      <c r="L27" s="46"/>
      <c r="M27" s="46"/>
      <c r="N27" s="46"/>
      <c r="O27" s="68"/>
    </row>
    <row r="28" spans="1:15" s="3" customFormat="1" ht="12" customHeight="1">
      <c r="A28" s="44">
        <v>8</v>
      </c>
      <c r="B28" s="16" t="s">
        <v>28</v>
      </c>
      <c r="C28" s="15" t="s">
        <v>19</v>
      </c>
      <c r="D28" s="5">
        <v>0.6</v>
      </c>
      <c r="E28" s="41">
        <f t="shared" si="1"/>
        <v>0.54</v>
      </c>
      <c r="F28" s="7">
        <v>20</v>
      </c>
      <c r="G28" s="5">
        <f t="shared" si="0"/>
        <v>12</v>
      </c>
      <c r="H28" s="45"/>
      <c r="I28" s="52">
        <f t="shared" si="2"/>
        <v>10.8</v>
      </c>
      <c r="J28" s="46"/>
      <c r="K28" s="46"/>
      <c r="L28" s="46"/>
      <c r="M28" s="46"/>
      <c r="N28" s="46"/>
      <c r="O28" s="68"/>
    </row>
    <row r="29" spans="1:15" s="3" customFormat="1" ht="12" customHeight="1">
      <c r="A29" s="44">
        <v>9</v>
      </c>
      <c r="B29" s="7" t="s">
        <v>29</v>
      </c>
      <c r="C29" s="15" t="s">
        <v>20</v>
      </c>
      <c r="D29" s="5">
        <v>0.6</v>
      </c>
      <c r="E29" s="41">
        <f t="shared" si="1"/>
        <v>0.54</v>
      </c>
      <c r="F29" s="7">
        <v>20</v>
      </c>
      <c r="G29" s="5">
        <f t="shared" si="0"/>
        <v>12</v>
      </c>
      <c r="H29" s="45"/>
      <c r="I29" s="52">
        <f t="shared" si="2"/>
        <v>10.8</v>
      </c>
      <c r="J29" s="46"/>
      <c r="K29" s="46"/>
      <c r="L29" s="46"/>
      <c r="M29" s="46"/>
      <c r="N29" s="46"/>
      <c r="O29" s="68"/>
    </row>
    <row r="30" spans="1:15" s="3" customFormat="1" ht="12" customHeight="1">
      <c r="A30" s="44">
        <v>10</v>
      </c>
      <c r="B30" s="16" t="s">
        <v>30</v>
      </c>
      <c r="C30" s="15" t="s">
        <v>21</v>
      </c>
      <c r="D30" s="5">
        <v>0.6</v>
      </c>
      <c r="E30" s="41">
        <f t="shared" si="1"/>
        <v>0.54</v>
      </c>
      <c r="F30" s="7">
        <v>20</v>
      </c>
      <c r="G30" s="5">
        <f t="shared" si="0"/>
        <v>12</v>
      </c>
      <c r="H30" s="45">
        <f>SUM(G21:G30)</f>
        <v>156</v>
      </c>
      <c r="I30" s="52">
        <f t="shared" si="2"/>
        <v>10.8</v>
      </c>
      <c r="J30" s="45">
        <f>SUM(I21:I30)</f>
        <v>140.40000000000003</v>
      </c>
      <c r="K30" s="45">
        <f>J30*154.35/915.08</f>
        <v>23.681798312715834</v>
      </c>
      <c r="L30" s="45">
        <f>SUM(J30:K30)</f>
        <v>164.08179831271588</v>
      </c>
      <c r="M30" s="45">
        <f>L30*969.55/691.96</f>
        <v>229.9056413002105</v>
      </c>
      <c r="N30" s="45">
        <f>M30*129/1498.45</f>
        <v>19.792337233626185</v>
      </c>
      <c r="O30" s="69">
        <f>SUM(M30:N30)</f>
        <v>249.6979785338367</v>
      </c>
    </row>
    <row r="31" spans="1:15" s="1" customFormat="1" ht="12" customHeight="1">
      <c r="A31" s="20"/>
      <c r="B31" s="21" t="s">
        <v>7</v>
      </c>
      <c r="C31" s="22" t="s">
        <v>44</v>
      </c>
      <c r="D31" s="23"/>
      <c r="E31" s="39"/>
      <c r="F31" s="12"/>
      <c r="G31" s="24"/>
      <c r="H31" s="46"/>
      <c r="I31" s="53"/>
      <c r="J31" s="46"/>
      <c r="K31" s="46"/>
      <c r="L31" s="46"/>
      <c r="M31" s="46"/>
      <c r="N31" s="46"/>
      <c r="O31" s="68"/>
    </row>
    <row r="32" spans="1:15" s="1" customFormat="1" ht="12" customHeight="1">
      <c r="A32" s="20"/>
      <c r="B32" s="21" t="s">
        <v>8</v>
      </c>
      <c r="C32" s="22" t="s">
        <v>45</v>
      </c>
      <c r="D32" s="23"/>
      <c r="E32" s="39"/>
      <c r="F32" s="12"/>
      <c r="G32" s="24"/>
      <c r="H32" s="46"/>
      <c r="I32" s="53"/>
      <c r="J32" s="46"/>
      <c r="K32" s="46"/>
      <c r="L32" s="46"/>
      <c r="M32" s="46"/>
      <c r="N32" s="46"/>
      <c r="O32" s="68"/>
    </row>
    <row r="33" spans="1:15" s="1" customFormat="1" ht="12" customHeight="1">
      <c r="A33" s="20"/>
      <c r="B33" s="21" t="s">
        <v>5</v>
      </c>
      <c r="C33" s="22" t="s">
        <v>46</v>
      </c>
      <c r="D33" s="23"/>
      <c r="E33" s="39"/>
      <c r="F33" s="12"/>
      <c r="G33" s="24"/>
      <c r="H33" s="46"/>
      <c r="I33" s="53"/>
      <c r="J33" s="46"/>
      <c r="K33" s="46"/>
      <c r="L33" s="46"/>
      <c r="M33" s="46"/>
      <c r="N33" s="46"/>
      <c r="O33" s="68"/>
    </row>
    <row r="34" spans="1:15" s="1" customFormat="1" ht="12" customHeight="1">
      <c r="A34" s="20"/>
      <c r="B34" s="21" t="s">
        <v>6</v>
      </c>
      <c r="C34" s="22">
        <v>98222381</v>
      </c>
      <c r="D34" s="23"/>
      <c r="E34" s="39"/>
      <c r="F34" s="12"/>
      <c r="G34" s="24"/>
      <c r="H34" s="46"/>
      <c r="I34" s="53"/>
      <c r="J34" s="46"/>
      <c r="K34" s="46"/>
      <c r="L34" s="46"/>
      <c r="M34" s="46"/>
      <c r="N34" s="46"/>
      <c r="O34" s="68"/>
    </row>
    <row r="35" spans="1:15" s="17" customFormat="1" ht="12" customHeight="1">
      <c r="A35" s="25">
        <v>1</v>
      </c>
      <c r="B35" s="26" t="s">
        <v>47</v>
      </c>
      <c r="C35" s="27" t="s">
        <v>48</v>
      </c>
      <c r="D35" s="28">
        <v>5</v>
      </c>
      <c r="E35" s="41">
        <f>D35*0.9</f>
        <v>4.5</v>
      </c>
      <c r="F35" s="7">
        <v>3</v>
      </c>
      <c r="G35" s="5">
        <f>D35*F35</f>
        <v>15</v>
      </c>
      <c r="H35" s="5">
        <v>15</v>
      </c>
      <c r="I35" s="52">
        <f>E35*F35</f>
        <v>13.5</v>
      </c>
      <c r="J35" s="52">
        <v>13.5</v>
      </c>
      <c r="K35" s="45">
        <f>J35*154.35/915.08</f>
        <v>2.277095991607291</v>
      </c>
      <c r="L35" s="45">
        <f>SUM(J35:K35)</f>
        <v>15.777095991607291</v>
      </c>
      <c r="M35" s="45">
        <f>L35*969.55/691.96</f>
        <v>22.106311663481776</v>
      </c>
      <c r="N35" s="45">
        <f>M35*129/1498.45</f>
        <v>1.9031093493871327</v>
      </c>
      <c r="O35" s="69">
        <f>SUM(M35:N35)</f>
        <v>24.00942101286891</v>
      </c>
    </row>
    <row r="36" spans="1:15" s="1" customFormat="1" ht="12" customHeight="1">
      <c r="A36" s="20"/>
      <c r="B36" s="21" t="s">
        <v>7</v>
      </c>
      <c r="C36" s="22" t="s">
        <v>49</v>
      </c>
      <c r="D36" s="23"/>
      <c r="E36" s="39"/>
      <c r="F36" s="12"/>
      <c r="G36" s="24"/>
      <c r="H36" s="46"/>
      <c r="I36" s="53"/>
      <c r="J36" s="52"/>
      <c r="K36" s="46"/>
      <c r="L36" s="46"/>
      <c r="M36" s="46"/>
      <c r="N36" s="46"/>
      <c r="O36" s="12"/>
    </row>
    <row r="37" spans="1:15" s="1" customFormat="1" ht="12" customHeight="1">
      <c r="A37" s="20"/>
      <c r="B37" s="21" t="s">
        <v>8</v>
      </c>
      <c r="C37" s="22" t="s">
        <v>50</v>
      </c>
      <c r="D37" s="23"/>
      <c r="E37" s="39"/>
      <c r="F37" s="12"/>
      <c r="G37" s="24"/>
      <c r="H37" s="46"/>
      <c r="I37" s="53"/>
      <c r="J37" s="52"/>
      <c r="K37" s="46"/>
      <c r="L37" s="46"/>
      <c r="M37" s="46"/>
      <c r="N37" s="46"/>
      <c r="O37" s="12"/>
    </row>
    <row r="38" spans="1:15" s="1" customFormat="1" ht="12" customHeight="1">
      <c r="A38" s="20"/>
      <c r="B38" s="21" t="s">
        <v>5</v>
      </c>
      <c r="C38" s="29" t="s">
        <v>51</v>
      </c>
      <c r="D38" s="23"/>
      <c r="E38" s="39"/>
      <c r="F38" s="12"/>
      <c r="G38" s="24"/>
      <c r="H38" s="46"/>
      <c r="I38" s="53"/>
      <c r="J38" s="52"/>
      <c r="K38" s="46"/>
      <c r="L38" s="46"/>
      <c r="M38" s="46"/>
      <c r="N38" s="46"/>
      <c r="O38" s="12"/>
    </row>
    <row r="39" spans="1:15" s="1" customFormat="1" ht="12" customHeight="1">
      <c r="A39" s="20"/>
      <c r="B39" s="21" t="s">
        <v>6</v>
      </c>
      <c r="C39" s="22">
        <v>97805477</v>
      </c>
      <c r="D39" s="23"/>
      <c r="E39" s="39"/>
      <c r="F39" s="12"/>
      <c r="G39" s="24"/>
      <c r="H39" s="46"/>
      <c r="I39" s="53"/>
      <c r="J39" s="52"/>
      <c r="K39" s="46"/>
      <c r="L39" s="46"/>
      <c r="M39" s="46"/>
      <c r="N39" s="46"/>
      <c r="O39" s="12"/>
    </row>
    <row r="40" spans="1:15" s="3" customFormat="1" ht="12" customHeight="1">
      <c r="A40" s="18">
        <v>1</v>
      </c>
      <c r="B40" s="18" t="s">
        <v>52</v>
      </c>
      <c r="C40" s="30" t="s">
        <v>53</v>
      </c>
      <c r="D40" s="31">
        <v>10</v>
      </c>
      <c r="E40" s="41">
        <f>D40*0.9</f>
        <v>9</v>
      </c>
      <c r="F40" s="7">
        <v>9</v>
      </c>
      <c r="G40" s="5">
        <f>D40*F40</f>
        <v>90</v>
      </c>
      <c r="H40" s="5">
        <v>90</v>
      </c>
      <c r="I40" s="52">
        <f>E40*F40</f>
        <v>81</v>
      </c>
      <c r="J40" s="52">
        <v>81</v>
      </c>
      <c r="K40" s="45">
        <f>J40*154.35/915.08</f>
        <v>13.662575949643747</v>
      </c>
      <c r="L40" s="45">
        <f>SUM(J40:K40)</f>
        <v>94.66257594964375</v>
      </c>
      <c r="M40" s="45">
        <f>L40*969.55/691.96</f>
        <v>132.63786998089066</v>
      </c>
      <c r="N40" s="45">
        <f>M40*129/1498.45</f>
        <v>11.418656096322797</v>
      </c>
      <c r="O40" s="69">
        <f>SUM(M40:N40)</f>
        <v>144.05652607721345</v>
      </c>
    </row>
    <row r="41" spans="1:15" s="3" customFormat="1" ht="12" customHeight="1">
      <c r="A41" s="12"/>
      <c r="B41" s="42" t="s">
        <v>7</v>
      </c>
      <c r="C41" s="32" t="s">
        <v>97</v>
      </c>
      <c r="D41" s="9"/>
      <c r="E41" s="40"/>
      <c r="F41" s="11"/>
      <c r="G41" s="12"/>
      <c r="H41" s="46"/>
      <c r="I41" s="53"/>
      <c r="J41" s="52"/>
      <c r="K41" s="46"/>
      <c r="L41" s="46"/>
      <c r="M41" s="46"/>
      <c r="N41" s="46"/>
      <c r="O41" s="12"/>
    </row>
    <row r="42" spans="1:15" s="3" customFormat="1" ht="12" customHeight="1">
      <c r="A42" s="12"/>
      <c r="B42" s="42" t="s">
        <v>8</v>
      </c>
      <c r="C42" s="32" t="s">
        <v>98</v>
      </c>
      <c r="D42" s="9"/>
      <c r="E42" s="40"/>
      <c r="F42" s="11"/>
      <c r="G42" s="12"/>
      <c r="H42" s="46"/>
      <c r="I42" s="53"/>
      <c r="J42" s="52"/>
      <c r="K42" s="46"/>
      <c r="L42" s="46"/>
      <c r="M42" s="46"/>
      <c r="N42" s="46"/>
      <c r="O42" s="12"/>
    </row>
    <row r="43" spans="1:15" s="3" customFormat="1" ht="12" customHeight="1">
      <c r="A43" s="12"/>
      <c r="B43" s="42" t="s">
        <v>5</v>
      </c>
      <c r="C43" s="43" t="s">
        <v>99</v>
      </c>
      <c r="D43" s="9"/>
      <c r="E43" s="40"/>
      <c r="F43" s="11"/>
      <c r="G43" s="12"/>
      <c r="H43" s="46"/>
      <c r="I43" s="53"/>
      <c r="J43" s="52"/>
      <c r="K43" s="46"/>
      <c r="L43" s="46"/>
      <c r="M43" s="46"/>
      <c r="N43" s="46"/>
      <c r="O43" s="12"/>
    </row>
    <row r="44" spans="1:15" s="3" customFormat="1" ht="12" customHeight="1">
      <c r="A44" s="12"/>
      <c r="B44" s="42" t="s">
        <v>6</v>
      </c>
      <c r="C44" s="32">
        <v>98472269</v>
      </c>
      <c r="D44" s="9"/>
      <c r="E44" s="40"/>
      <c r="F44" s="11"/>
      <c r="G44" s="12"/>
      <c r="H44" s="46"/>
      <c r="I44" s="53"/>
      <c r="J44" s="52"/>
      <c r="K44" s="46"/>
      <c r="L44" s="46"/>
      <c r="M44" s="46"/>
      <c r="N44" s="46"/>
      <c r="O44" s="12"/>
    </row>
    <row r="45" spans="1:15" s="3" customFormat="1" ht="12" customHeight="1">
      <c r="A45" s="44">
        <v>1</v>
      </c>
      <c r="B45" s="36">
        <v>1555</v>
      </c>
      <c r="C45" s="37" t="s">
        <v>100</v>
      </c>
      <c r="D45" s="5">
        <v>28</v>
      </c>
      <c r="E45" s="41">
        <f>D45*0.9</f>
        <v>25.2</v>
      </c>
      <c r="F45" s="36">
        <v>1</v>
      </c>
      <c r="G45" s="5">
        <f>D45*F45</f>
        <v>28</v>
      </c>
      <c r="H45" s="46"/>
      <c r="I45" s="52">
        <f>E45*F45</f>
        <v>25.2</v>
      </c>
      <c r="J45" s="52"/>
      <c r="K45" s="46"/>
      <c r="L45" s="46"/>
      <c r="M45" s="46"/>
      <c r="N45" s="46"/>
      <c r="O45" s="12"/>
    </row>
    <row r="46" spans="1:15" s="3" customFormat="1" ht="12" customHeight="1">
      <c r="A46" s="44">
        <v>2</v>
      </c>
      <c r="B46" s="36" t="s">
        <v>101</v>
      </c>
      <c r="C46" s="37" t="s">
        <v>102</v>
      </c>
      <c r="D46" s="5">
        <v>28</v>
      </c>
      <c r="E46" s="41">
        <f>D46*0.9</f>
        <v>25.2</v>
      </c>
      <c r="F46" s="36">
        <v>1</v>
      </c>
      <c r="G46" s="5">
        <f>D46*F46</f>
        <v>28</v>
      </c>
      <c r="H46" s="45">
        <f>SUM(G45:G46)</f>
        <v>56</v>
      </c>
      <c r="I46" s="52">
        <f>E46*F46</f>
        <v>25.2</v>
      </c>
      <c r="J46" s="45">
        <f>SUM(I45:I46)</f>
        <v>50.4</v>
      </c>
      <c r="K46" s="45">
        <f>J46*154.35/915.08</f>
        <v>8.50115836866722</v>
      </c>
      <c r="L46" s="45">
        <f>SUM(J46:K46)</f>
        <v>58.90115836866722</v>
      </c>
      <c r="M46" s="45">
        <f>L46*969.55/691.96</f>
        <v>82.53023021033195</v>
      </c>
      <c r="N46" s="45">
        <f>M46*129/1498.45</f>
        <v>7.104941571045294</v>
      </c>
      <c r="O46" s="69">
        <f>SUM(M46:N46)</f>
        <v>89.63517178137724</v>
      </c>
    </row>
    <row r="47" spans="1:15" s="1" customFormat="1" ht="12" customHeight="1">
      <c r="A47" s="20"/>
      <c r="B47" s="21" t="s">
        <v>7</v>
      </c>
      <c r="C47" s="22" t="s">
        <v>54</v>
      </c>
      <c r="D47" s="23"/>
      <c r="E47" s="39"/>
      <c r="F47" s="12"/>
      <c r="G47" s="24"/>
      <c r="H47" s="46"/>
      <c r="I47" s="53"/>
      <c r="J47" s="46"/>
      <c r="K47" s="46"/>
      <c r="L47" s="46"/>
      <c r="M47" s="46"/>
      <c r="N47" s="46"/>
      <c r="O47" s="12"/>
    </row>
    <row r="48" spans="1:15" s="1" customFormat="1" ht="12" customHeight="1">
      <c r="A48" s="20"/>
      <c r="B48" s="21" t="s">
        <v>8</v>
      </c>
      <c r="C48" s="22" t="s">
        <v>55</v>
      </c>
      <c r="D48" s="23"/>
      <c r="E48" s="39"/>
      <c r="F48" s="12"/>
      <c r="G48" s="24"/>
      <c r="H48" s="46"/>
      <c r="I48" s="53"/>
      <c r="J48" s="46"/>
      <c r="K48" s="46"/>
      <c r="L48" s="46"/>
      <c r="M48" s="46"/>
      <c r="N48" s="46"/>
      <c r="O48" s="12"/>
    </row>
    <row r="49" spans="1:15" s="1" customFormat="1" ht="12" customHeight="1">
      <c r="A49" s="20"/>
      <c r="B49" s="21" t="s">
        <v>5</v>
      </c>
      <c r="C49" s="29" t="s">
        <v>56</v>
      </c>
      <c r="D49" s="23"/>
      <c r="E49" s="39"/>
      <c r="F49" s="12"/>
      <c r="G49" s="24"/>
      <c r="H49" s="46"/>
      <c r="I49" s="53"/>
      <c r="J49" s="46"/>
      <c r="K49" s="46"/>
      <c r="L49" s="46"/>
      <c r="M49" s="46"/>
      <c r="N49" s="46"/>
      <c r="O49" s="12"/>
    </row>
    <row r="50" spans="1:15" s="1" customFormat="1" ht="12" customHeight="1">
      <c r="A50" s="20"/>
      <c r="B50" s="21" t="s">
        <v>6</v>
      </c>
      <c r="C50" s="22">
        <v>96792962</v>
      </c>
      <c r="D50" s="23"/>
      <c r="E50" s="39"/>
      <c r="F50" s="12"/>
      <c r="G50" s="24"/>
      <c r="H50" s="46"/>
      <c r="I50" s="53"/>
      <c r="J50" s="46"/>
      <c r="K50" s="46"/>
      <c r="L50" s="46"/>
      <c r="M50" s="46"/>
      <c r="N50" s="46"/>
      <c r="O50" s="12"/>
    </row>
    <row r="51" spans="1:15" s="3" customFormat="1" ht="12" customHeight="1">
      <c r="A51" s="18">
        <v>1</v>
      </c>
      <c r="B51" s="18">
        <v>511</v>
      </c>
      <c r="C51" s="19" t="s">
        <v>57</v>
      </c>
      <c r="D51" s="31">
        <v>0.6</v>
      </c>
      <c r="E51" s="41">
        <f>D51*0.9</f>
        <v>0.54</v>
      </c>
      <c r="F51" s="18">
        <v>50</v>
      </c>
      <c r="G51" s="5">
        <f>D51*F51</f>
        <v>30</v>
      </c>
      <c r="H51" s="46"/>
      <c r="I51" s="52">
        <f>E51*F51</f>
        <v>27</v>
      </c>
      <c r="J51" s="52"/>
      <c r="K51" s="46"/>
      <c r="L51" s="46"/>
      <c r="M51" s="46"/>
      <c r="N51" s="46"/>
      <c r="O51" s="12"/>
    </row>
    <row r="52" spans="1:15" s="3" customFormat="1" ht="12" customHeight="1">
      <c r="A52" s="18">
        <v>2</v>
      </c>
      <c r="B52" s="18" t="s">
        <v>59</v>
      </c>
      <c r="C52" s="19" t="s">
        <v>58</v>
      </c>
      <c r="D52" s="31">
        <v>0.6</v>
      </c>
      <c r="E52" s="41">
        <f>D52*0.9</f>
        <v>0.54</v>
      </c>
      <c r="F52" s="18">
        <v>30</v>
      </c>
      <c r="G52" s="5">
        <f>D52*F52</f>
        <v>18</v>
      </c>
      <c r="H52" s="45">
        <f>SUM(G51:G52)</f>
        <v>48</v>
      </c>
      <c r="I52" s="52">
        <f>E52*F52</f>
        <v>16.200000000000003</v>
      </c>
      <c r="J52" s="45">
        <f>SUM(I51:I52)</f>
        <v>43.2</v>
      </c>
      <c r="K52" s="45">
        <f>J52*154.35/915.08</f>
        <v>7.2867071731433315</v>
      </c>
      <c r="L52" s="45">
        <f>SUM(J52:K52)</f>
        <v>50.48670717314334</v>
      </c>
      <c r="M52" s="45">
        <f>L52*969.55/691.96</f>
        <v>70.74019732314167</v>
      </c>
      <c r="N52" s="45">
        <f>M52*129/1498.45</f>
        <v>6.0899499180388235</v>
      </c>
      <c r="O52" s="69">
        <f>SUM(M52:N52)</f>
        <v>76.8301472411805</v>
      </c>
    </row>
    <row r="53" spans="1:15" s="1" customFormat="1" ht="12" customHeight="1">
      <c r="A53" s="12"/>
      <c r="B53" s="42" t="s">
        <v>7</v>
      </c>
      <c r="C53" s="32" t="s">
        <v>61</v>
      </c>
      <c r="D53" s="9"/>
      <c r="E53" s="11"/>
      <c r="F53" s="10"/>
      <c r="G53" s="11"/>
      <c r="H53" s="12"/>
      <c r="I53" s="51"/>
      <c r="J53" s="51"/>
      <c r="K53" s="12"/>
      <c r="L53" s="12"/>
      <c r="M53" s="12"/>
      <c r="N53" s="12"/>
      <c r="O53" s="12"/>
    </row>
    <row r="54" spans="1:15" s="1" customFormat="1" ht="12" customHeight="1">
      <c r="A54" s="12"/>
      <c r="B54" s="42" t="s">
        <v>8</v>
      </c>
      <c r="C54" s="32" t="s">
        <v>62</v>
      </c>
      <c r="D54" s="9"/>
      <c r="E54" s="11"/>
      <c r="F54" s="10"/>
      <c r="G54" s="11"/>
      <c r="H54" s="12"/>
      <c r="I54" s="51"/>
      <c r="J54" s="51"/>
      <c r="K54" s="12"/>
      <c r="L54" s="12"/>
      <c r="M54" s="12"/>
      <c r="N54" s="12"/>
      <c r="O54" s="12"/>
    </row>
    <row r="55" spans="1:15" s="1" customFormat="1" ht="12" customHeight="1">
      <c r="A55" s="12"/>
      <c r="B55" s="42" t="s">
        <v>5</v>
      </c>
      <c r="C55" s="43" t="s">
        <v>63</v>
      </c>
      <c r="D55" s="9"/>
      <c r="E55" s="11"/>
      <c r="F55" s="10"/>
      <c r="G55" s="11"/>
      <c r="H55" s="12"/>
      <c r="I55" s="51"/>
      <c r="J55" s="51"/>
      <c r="K55" s="12"/>
      <c r="L55" s="12"/>
      <c r="M55" s="12"/>
      <c r="N55" s="12"/>
      <c r="O55" s="12"/>
    </row>
    <row r="56" spans="1:15" s="1" customFormat="1" ht="12" customHeight="1">
      <c r="A56" s="12"/>
      <c r="B56" s="42" t="s">
        <v>6</v>
      </c>
      <c r="C56" s="32">
        <v>98795643</v>
      </c>
      <c r="D56" s="9"/>
      <c r="E56" s="11"/>
      <c r="F56" s="10"/>
      <c r="G56" s="11"/>
      <c r="H56" s="12"/>
      <c r="I56" s="51"/>
      <c r="J56" s="51"/>
      <c r="K56" s="12"/>
      <c r="L56" s="12"/>
      <c r="M56" s="12"/>
      <c r="N56" s="12"/>
      <c r="O56" s="12"/>
    </row>
    <row r="57" spans="1:15" s="3" customFormat="1" ht="12" customHeight="1">
      <c r="A57" s="44">
        <v>1</v>
      </c>
      <c r="B57" s="7" t="s">
        <v>64</v>
      </c>
      <c r="C57" s="2" t="s">
        <v>65</v>
      </c>
      <c r="D57" s="31">
        <v>5</v>
      </c>
      <c r="E57" s="41">
        <f>D57*0.9</f>
        <v>4.5</v>
      </c>
      <c r="F57" s="7">
        <v>2</v>
      </c>
      <c r="G57" s="5">
        <f>D57*F57</f>
        <v>10</v>
      </c>
      <c r="H57" s="45">
        <f>SUM(G56:G57)</f>
        <v>10</v>
      </c>
      <c r="I57" s="52">
        <f>E57*F57</f>
        <v>9</v>
      </c>
      <c r="J57" s="52">
        <v>9</v>
      </c>
      <c r="K57" s="45">
        <f>J57*154.35/915.08</f>
        <v>1.5180639944048606</v>
      </c>
      <c r="L57" s="45">
        <f>SUM(J57:K57)</f>
        <v>10.51806399440486</v>
      </c>
      <c r="M57" s="45">
        <f>L57*969.55/691.96</f>
        <v>14.737541108987848</v>
      </c>
      <c r="N57" s="45">
        <f>M57*129/1498.45</f>
        <v>1.2687395662580883</v>
      </c>
      <c r="O57" s="69">
        <f>SUM(M57:N57)</f>
        <v>16.006280675245936</v>
      </c>
    </row>
    <row r="58" spans="1:15" s="1" customFormat="1" ht="12" customHeight="1">
      <c r="A58" s="12"/>
      <c r="B58" s="42" t="s">
        <v>7</v>
      </c>
      <c r="C58" s="32" t="s">
        <v>31</v>
      </c>
      <c r="D58" s="9"/>
      <c r="E58" s="11"/>
      <c r="F58" s="10"/>
      <c r="G58" s="11"/>
      <c r="H58" s="46"/>
      <c r="I58" s="53"/>
      <c r="J58" s="46"/>
      <c r="K58" s="46"/>
      <c r="L58" s="46"/>
      <c r="M58" s="46"/>
      <c r="N58" s="46"/>
      <c r="O58" s="68"/>
    </row>
    <row r="59" spans="1:15" s="1" customFormat="1" ht="12" customHeight="1">
      <c r="A59" s="12"/>
      <c r="B59" s="42" t="s">
        <v>8</v>
      </c>
      <c r="C59" s="32" t="s">
        <v>32</v>
      </c>
      <c r="D59" s="9"/>
      <c r="E59" s="11"/>
      <c r="F59" s="10"/>
      <c r="G59" s="11"/>
      <c r="H59" s="46"/>
      <c r="I59" s="53"/>
      <c r="J59" s="46"/>
      <c r="K59" s="46"/>
      <c r="L59" s="46"/>
      <c r="M59" s="46"/>
      <c r="N59" s="46"/>
      <c r="O59" s="68"/>
    </row>
    <row r="60" spans="1:15" s="1" customFormat="1" ht="12" customHeight="1">
      <c r="A60" s="12"/>
      <c r="B60" s="42" t="s">
        <v>5</v>
      </c>
      <c r="C60" s="43" t="s">
        <v>33</v>
      </c>
      <c r="D60" s="9"/>
      <c r="E60" s="11"/>
      <c r="F60" s="10"/>
      <c r="G60" s="11"/>
      <c r="H60" s="46"/>
      <c r="I60" s="53"/>
      <c r="J60" s="46"/>
      <c r="K60" s="46"/>
      <c r="L60" s="46"/>
      <c r="M60" s="46"/>
      <c r="N60" s="46"/>
      <c r="O60" s="68"/>
    </row>
    <row r="61" spans="1:15" s="1" customFormat="1" ht="12" customHeight="1">
      <c r="A61" s="44"/>
      <c r="B61" s="42" t="s">
        <v>6</v>
      </c>
      <c r="C61" s="32" t="s">
        <v>34</v>
      </c>
      <c r="D61" s="9"/>
      <c r="E61" s="11"/>
      <c r="F61" s="10"/>
      <c r="G61" s="11"/>
      <c r="H61" s="46"/>
      <c r="I61" s="53"/>
      <c r="J61" s="46"/>
      <c r="K61" s="46"/>
      <c r="L61" s="46"/>
      <c r="M61" s="46"/>
      <c r="N61" s="46"/>
      <c r="O61" s="12"/>
    </row>
    <row r="62" spans="1:15" s="17" customFormat="1" ht="12" customHeight="1">
      <c r="A62" s="44">
        <v>1</v>
      </c>
      <c r="B62" s="44">
        <v>322</v>
      </c>
      <c r="C62" s="37" t="s">
        <v>35</v>
      </c>
      <c r="D62" s="31">
        <v>100</v>
      </c>
      <c r="E62" s="49">
        <v>80</v>
      </c>
      <c r="F62" s="7">
        <v>1</v>
      </c>
      <c r="G62" s="49">
        <f>D62*F62</f>
        <v>100</v>
      </c>
      <c r="H62" s="49">
        <v>100</v>
      </c>
      <c r="I62" s="52">
        <f>E62*F62</f>
        <v>80</v>
      </c>
      <c r="J62" s="52">
        <v>80</v>
      </c>
      <c r="K62" s="45">
        <f>J62*154.35/915.08</f>
        <v>13.493902172487651</v>
      </c>
      <c r="L62" s="45">
        <f>SUM(J62:K62)</f>
        <v>93.49390217248765</v>
      </c>
      <c r="M62" s="45">
        <f>L62*969.55/691.96</f>
        <v>131.00036541322532</v>
      </c>
      <c r="N62" s="45">
        <f>M62*129/1498.45</f>
        <v>11.27768503340523</v>
      </c>
      <c r="O62" s="69">
        <f>SUM(M62:N62)</f>
        <v>142.27805044663054</v>
      </c>
    </row>
    <row r="63" spans="1:15" s="17" customFormat="1" ht="12" customHeight="1">
      <c r="A63" s="49"/>
      <c r="B63" s="49"/>
      <c r="C63" s="37" t="s">
        <v>36</v>
      </c>
      <c r="D63" s="49"/>
      <c r="E63" s="49"/>
      <c r="F63" s="10"/>
      <c r="G63" s="49"/>
      <c r="H63" s="49"/>
      <c r="I63" s="54"/>
      <c r="J63" s="52"/>
      <c r="K63" s="50"/>
      <c r="L63" s="50"/>
      <c r="M63" s="50"/>
      <c r="N63" s="50"/>
      <c r="O63" s="68"/>
    </row>
    <row r="64" spans="1:15" s="17" customFormat="1" ht="12" customHeight="1">
      <c r="A64" s="49"/>
      <c r="B64" s="49"/>
      <c r="C64" s="37" t="s">
        <v>37</v>
      </c>
      <c r="D64" s="49"/>
      <c r="E64" s="49"/>
      <c r="F64" s="10"/>
      <c r="G64" s="49"/>
      <c r="H64" s="49"/>
      <c r="I64" s="54"/>
      <c r="J64" s="52"/>
      <c r="K64" s="50"/>
      <c r="L64" s="50"/>
      <c r="M64" s="50"/>
      <c r="N64" s="50"/>
      <c r="O64" s="68"/>
    </row>
    <row r="65" spans="1:15" s="17" customFormat="1" ht="12" customHeight="1">
      <c r="A65" s="49"/>
      <c r="B65" s="49"/>
      <c r="C65" s="37" t="s">
        <v>38</v>
      </c>
      <c r="D65" s="49"/>
      <c r="E65" s="49"/>
      <c r="F65" s="10"/>
      <c r="G65" s="49"/>
      <c r="H65" s="49"/>
      <c r="I65" s="55"/>
      <c r="J65" s="52"/>
      <c r="K65" s="50"/>
      <c r="L65" s="50"/>
      <c r="M65" s="50"/>
      <c r="N65" s="50"/>
      <c r="O65" s="68"/>
    </row>
    <row r="66" spans="1:15" s="17" customFormat="1" ht="12" customHeight="1">
      <c r="A66" s="49"/>
      <c r="B66" s="49"/>
      <c r="C66" s="37" t="s">
        <v>39</v>
      </c>
      <c r="D66" s="49"/>
      <c r="E66" s="49"/>
      <c r="F66" s="10"/>
      <c r="G66" s="49"/>
      <c r="H66" s="49"/>
      <c r="I66" s="55"/>
      <c r="J66" s="52"/>
      <c r="K66" s="50"/>
      <c r="L66" s="50"/>
      <c r="M66" s="50"/>
      <c r="N66" s="50"/>
      <c r="O66" s="68"/>
    </row>
    <row r="67" spans="1:15" s="1" customFormat="1" ht="12" customHeight="1">
      <c r="A67" s="12"/>
      <c r="B67" s="42" t="s">
        <v>7</v>
      </c>
      <c r="C67" s="32" t="s">
        <v>40</v>
      </c>
      <c r="D67" s="9"/>
      <c r="E67" s="11"/>
      <c r="F67" s="10"/>
      <c r="G67" s="11"/>
      <c r="H67" s="11"/>
      <c r="I67" s="51"/>
      <c r="J67" s="52"/>
      <c r="K67" s="12"/>
      <c r="L67" s="12"/>
      <c r="M67" s="12"/>
      <c r="N67" s="12"/>
      <c r="O67" s="12"/>
    </row>
    <row r="68" spans="1:15" s="1" customFormat="1" ht="12" customHeight="1">
      <c r="A68" s="12"/>
      <c r="B68" s="42" t="s">
        <v>8</v>
      </c>
      <c r="C68" s="32" t="s">
        <v>41</v>
      </c>
      <c r="D68" s="9"/>
      <c r="E68" s="11"/>
      <c r="F68" s="10"/>
      <c r="G68" s="11"/>
      <c r="H68" s="11"/>
      <c r="I68" s="51"/>
      <c r="J68" s="52"/>
      <c r="K68" s="12"/>
      <c r="L68" s="12"/>
      <c r="M68" s="12"/>
      <c r="N68" s="12"/>
      <c r="O68" s="12"/>
    </row>
    <row r="69" spans="1:15" s="1" customFormat="1" ht="12" customHeight="1">
      <c r="A69" s="12"/>
      <c r="B69" s="42" t="s">
        <v>5</v>
      </c>
      <c r="C69" s="43" t="s">
        <v>42</v>
      </c>
      <c r="D69" s="9"/>
      <c r="E69" s="11"/>
      <c r="F69" s="10"/>
      <c r="G69" s="11"/>
      <c r="H69" s="11"/>
      <c r="I69" s="51"/>
      <c r="J69" s="52"/>
      <c r="K69" s="12"/>
      <c r="L69" s="12"/>
      <c r="M69" s="12"/>
      <c r="N69" s="12"/>
      <c r="O69" s="12"/>
    </row>
    <row r="70" spans="1:15" s="1" customFormat="1" ht="12" customHeight="1">
      <c r="A70" s="12"/>
      <c r="B70" s="42" t="s">
        <v>6</v>
      </c>
      <c r="C70" s="32">
        <v>90073854</v>
      </c>
      <c r="D70" s="9"/>
      <c r="E70" s="11"/>
      <c r="F70" s="10"/>
      <c r="G70" s="11"/>
      <c r="H70" s="11"/>
      <c r="I70" s="51"/>
      <c r="J70" s="52"/>
      <c r="K70" s="12"/>
      <c r="L70" s="12"/>
      <c r="M70" s="12"/>
      <c r="N70" s="12"/>
      <c r="O70" s="12"/>
    </row>
    <row r="71" spans="1:15" s="3" customFormat="1" ht="66" customHeight="1">
      <c r="A71" s="44">
        <v>1</v>
      </c>
      <c r="B71" s="18">
        <v>322</v>
      </c>
      <c r="C71" s="19" t="s">
        <v>43</v>
      </c>
      <c r="D71" s="5">
        <v>100</v>
      </c>
      <c r="E71" s="49">
        <v>80</v>
      </c>
      <c r="F71" s="7">
        <v>1</v>
      </c>
      <c r="G71" s="5">
        <f>D71*F71</f>
        <v>100</v>
      </c>
      <c r="H71" s="48">
        <v>100</v>
      </c>
      <c r="I71" s="52">
        <f>E71*F71</f>
        <v>80</v>
      </c>
      <c r="J71" s="52">
        <v>80</v>
      </c>
      <c r="K71" s="52">
        <f>J71*154.35/915.08</f>
        <v>13.493902172487651</v>
      </c>
      <c r="L71" s="52">
        <f>SUM(J71:K71)</f>
        <v>93.49390217248765</v>
      </c>
      <c r="M71" s="52">
        <f>L71*969.55/691.96</f>
        <v>131.00036541322532</v>
      </c>
      <c r="N71" s="52">
        <f>M71*129/1498.45</f>
        <v>11.27768503340523</v>
      </c>
      <c r="O71" s="70">
        <f>SUM(M71:N71)</f>
        <v>142.27805044663054</v>
      </c>
    </row>
    <row r="72" spans="1:15" s="3" customFormat="1" ht="12" customHeight="1">
      <c r="A72" s="44"/>
      <c r="B72" s="7"/>
      <c r="C72" s="32" t="s">
        <v>60</v>
      </c>
      <c r="D72" s="5"/>
      <c r="E72" s="41"/>
      <c r="F72" s="7"/>
      <c r="G72" s="5"/>
      <c r="H72" s="46"/>
      <c r="I72" s="53"/>
      <c r="J72" s="46"/>
      <c r="K72" s="46"/>
      <c r="L72" s="46"/>
      <c r="M72" s="46"/>
      <c r="N72" s="46"/>
      <c r="O72" s="68"/>
    </row>
    <row r="73" spans="1:15" s="3" customFormat="1" ht="66" customHeight="1">
      <c r="A73" s="44">
        <v>1</v>
      </c>
      <c r="B73" s="18">
        <v>322</v>
      </c>
      <c r="C73" s="19" t="s">
        <v>76</v>
      </c>
      <c r="D73" s="5">
        <v>100</v>
      </c>
      <c r="E73" s="49">
        <v>80</v>
      </c>
      <c r="F73" s="7">
        <v>1</v>
      </c>
      <c r="G73" s="5">
        <f>D73*F73</f>
        <v>100</v>
      </c>
      <c r="H73" s="5"/>
      <c r="I73" s="52">
        <f>E73*F73</f>
        <v>80</v>
      </c>
      <c r="J73" s="52"/>
      <c r="K73" s="45"/>
      <c r="L73" s="45"/>
      <c r="M73" s="45"/>
      <c r="N73" s="46"/>
      <c r="O73" s="68"/>
    </row>
    <row r="74" spans="1:15" s="3" customFormat="1" ht="12" customHeight="1">
      <c r="A74" s="74">
        <v>2</v>
      </c>
      <c r="B74" s="73">
        <v>322</v>
      </c>
      <c r="C74" s="37" t="s">
        <v>35</v>
      </c>
      <c r="D74" s="75">
        <v>100</v>
      </c>
      <c r="E74" s="75">
        <v>80</v>
      </c>
      <c r="F74" s="71">
        <v>1</v>
      </c>
      <c r="G74" s="75">
        <f>D74*F74</f>
        <v>100</v>
      </c>
      <c r="H74" s="72"/>
      <c r="I74" s="52">
        <f>E74*F74</f>
        <v>80</v>
      </c>
      <c r="J74" s="52"/>
      <c r="K74" s="45"/>
      <c r="L74" s="45"/>
      <c r="M74" s="45"/>
      <c r="N74" s="46"/>
      <c r="O74" s="68"/>
    </row>
    <row r="75" spans="1:15" s="3" customFormat="1" ht="12" customHeight="1">
      <c r="A75" s="74"/>
      <c r="B75" s="73"/>
      <c r="C75" s="2" t="s">
        <v>83</v>
      </c>
      <c r="D75" s="76"/>
      <c r="E75" s="76"/>
      <c r="F75" s="71"/>
      <c r="G75" s="76"/>
      <c r="H75" s="72"/>
      <c r="I75" s="54"/>
      <c r="J75" s="52"/>
      <c r="K75" s="46"/>
      <c r="L75" s="46"/>
      <c r="M75" s="46"/>
      <c r="N75" s="46"/>
      <c r="O75" s="68"/>
    </row>
    <row r="76" spans="1:15" s="3" customFormat="1" ht="12" customHeight="1">
      <c r="A76" s="74"/>
      <c r="B76" s="73"/>
      <c r="C76" s="2" t="s">
        <v>84</v>
      </c>
      <c r="D76" s="76"/>
      <c r="E76" s="76"/>
      <c r="F76" s="71"/>
      <c r="G76" s="76"/>
      <c r="H76" s="72"/>
      <c r="I76" s="54"/>
      <c r="J76" s="52"/>
      <c r="K76" s="46"/>
      <c r="L76" s="46"/>
      <c r="M76" s="46"/>
      <c r="N76" s="46"/>
      <c r="O76" s="68"/>
    </row>
    <row r="77" spans="1:15" s="3" customFormat="1" ht="12" customHeight="1">
      <c r="A77" s="74"/>
      <c r="B77" s="73"/>
      <c r="C77" s="2" t="s">
        <v>85</v>
      </c>
      <c r="D77" s="76"/>
      <c r="E77" s="76"/>
      <c r="F77" s="71"/>
      <c r="G77" s="76"/>
      <c r="H77" s="72"/>
      <c r="I77" s="54"/>
      <c r="J77" s="52"/>
      <c r="K77" s="46"/>
      <c r="L77" s="46"/>
      <c r="M77" s="46"/>
      <c r="N77" s="46"/>
      <c r="O77" s="68"/>
    </row>
    <row r="78" spans="1:15" s="3" customFormat="1" ht="12" customHeight="1">
      <c r="A78" s="74"/>
      <c r="B78" s="73"/>
      <c r="C78" s="2" t="s">
        <v>86</v>
      </c>
      <c r="D78" s="76"/>
      <c r="E78" s="76"/>
      <c r="F78" s="71"/>
      <c r="G78" s="76"/>
      <c r="H78" s="72"/>
      <c r="I78" s="53"/>
      <c r="J78" s="52"/>
      <c r="K78" s="46"/>
      <c r="L78" s="46"/>
      <c r="M78" s="46"/>
      <c r="N78" s="46"/>
      <c r="O78" s="68"/>
    </row>
    <row r="79" spans="1:15" s="3" customFormat="1" ht="12" customHeight="1">
      <c r="A79" s="74"/>
      <c r="B79" s="73"/>
      <c r="C79" s="2" t="s">
        <v>87</v>
      </c>
      <c r="D79" s="77"/>
      <c r="E79" s="77"/>
      <c r="F79" s="71"/>
      <c r="G79" s="77"/>
      <c r="H79" s="72"/>
      <c r="I79" s="53"/>
      <c r="J79" s="52"/>
      <c r="K79" s="46"/>
      <c r="L79" s="46"/>
      <c r="M79" s="46"/>
      <c r="N79" s="46"/>
      <c r="O79" s="68"/>
    </row>
    <row r="80" spans="1:15" s="3" customFormat="1" ht="12" customHeight="1">
      <c r="A80" s="44">
        <v>3</v>
      </c>
      <c r="B80" s="7" t="s">
        <v>72</v>
      </c>
      <c r="C80" s="2" t="s">
        <v>73</v>
      </c>
      <c r="D80" s="5">
        <v>5</v>
      </c>
      <c r="E80" s="41">
        <f>D80*0.9</f>
        <v>4.5</v>
      </c>
      <c r="F80" s="7">
        <v>4</v>
      </c>
      <c r="G80" s="5">
        <f>D80*F80</f>
        <v>20</v>
      </c>
      <c r="H80" s="46"/>
      <c r="I80" s="52">
        <f>E80*F80</f>
        <v>18</v>
      </c>
      <c r="J80" s="46"/>
      <c r="K80" s="46"/>
      <c r="L80" s="46"/>
      <c r="M80" s="46"/>
      <c r="N80" s="46"/>
      <c r="O80" s="68"/>
    </row>
    <row r="81" spans="1:15" s="3" customFormat="1" ht="12" customHeight="1">
      <c r="A81" s="44">
        <v>4</v>
      </c>
      <c r="B81" s="7" t="s">
        <v>74</v>
      </c>
      <c r="C81" s="2" t="s">
        <v>75</v>
      </c>
      <c r="D81" s="5">
        <v>75</v>
      </c>
      <c r="E81" s="41">
        <f>D81*0.9</f>
        <v>67.5</v>
      </c>
      <c r="F81" s="7">
        <v>1</v>
      </c>
      <c r="G81" s="5">
        <f>D81*F81</f>
        <v>75</v>
      </c>
      <c r="H81" s="46"/>
      <c r="I81" s="52">
        <f>E81*F81</f>
        <v>67.5</v>
      </c>
      <c r="J81" s="46"/>
      <c r="K81" s="46"/>
      <c r="L81" s="46"/>
      <c r="M81" s="46"/>
      <c r="N81" s="46"/>
      <c r="O81" s="68"/>
    </row>
    <row r="82" spans="1:15" s="3" customFormat="1" ht="12" customHeight="1">
      <c r="A82" s="44">
        <v>5</v>
      </c>
      <c r="B82" s="7" t="s">
        <v>64</v>
      </c>
      <c r="C82" s="2" t="s">
        <v>65</v>
      </c>
      <c r="D82" s="5">
        <v>5</v>
      </c>
      <c r="E82" s="41">
        <f>D82*0.9</f>
        <v>4.5</v>
      </c>
      <c r="F82" s="7">
        <v>4</v>
      </c>
      <c r="G82" s="5">
        <f>D82*F82</f>
        <v>20</v>
      </c>
      <c r="H82" s="46"/>
      <c r="I82" s="52">
        <f>E82*F82</f>
        <v>18</v>
      </c>
      <c r="J82" s="46"/>
      <c r="K82" s="46"/>
      <c r="L82" s="46"/>
      <c r="M82" s="46"/>
      <c r="N82" s="46"/>
      <c r="O82" s="68"/>
    </row>
    <row r="83" spans="1:15" s="3" customFormat="1" ht="12" customHeight="1">
      <c r="A83" s="44">
        <v>6</v>
      </c>
      <c r="B83" s="18">
        <v>511</v>
      </c>
      <c r="C83" s="19" t="s">
        <v>57</v>
      </c>
      <c r="D83" s="31">
        <v>0.6</v>
      </c>
      <c r="E83" s="41">
        <f>D83*0.9</f>
        <v>0.54</v>
      </c>
      <c r="F83" s="18">
        <v>50</v>
      </c>
      <c r="G83" s="5">
        <f>D83*F83</f>
        <v>30</v>
      </c>
      <c r="H83" s="46"/>
      <c r="I83" s="52">
        <f>E83*F83</f>
        <v>27</v>
      </c>
      <c r="J83" s="46"/>
      <c r="K83" s="46"/>
      <c r="L83" s="46"/>
      <c r="M83" s="46"/>
      <c r="N83" s="46"/>
      <c r="O83" s="68"/>
    </row>
    <row r="84" spans="1:15" s="3" customFormat="1" ht="12" customHeight="1">
      <c r="A84" s="44">
        <v>7</v>
      </c>
      <c r="B84" s="18" t="s">
        <v>59</v>
      </c>
      <c r="C84" s="19" t="s">
        <v>58</v>
      </c>
      <c r="D84" s="31">
        <v>0.6</v>
      </c>
      <c r="E84" s="41">
        <f>D84*0.9</f>
        <v>0.54</v>
      </c>
      <c r="F84" s="18">
        <v>20</v>
      </c>
      <c r="G84" s="5">
        <f>D84*F84</f>
        <v>12</v>
      </c>
      <c r="H84" s="45">
        <f>SUM(G73:G84)</f>
        <v>357</v>
      </c>
      <c r="I84" s="52">
        <f>E84*F84</f>
        <v>10.8</v>
      </c>
      <c r="J84" s="45">
        <f>SUM(I73:I84)</f>
        <v>301.3</v>
      </c>
      <c r="K84" s="45">
        <f>J84*154.35/915.08</f>
        <v>50.82140905713161</v>
      </c>
      <c r="L84" s="45">
        <f>SUM(J84:K84)</f>
        <v>352.12140905713164</v>
      </c>
      <c r="M84" s="45">
        <f>L84*969.55/691.96</f>
        <v>493.3801262375599</v>
      </c>
      <c r="N84" s="45">
        <f>M84*129/1498.45</f>
        <v>42.47458125706245</v>
      </c>
      <c r="O84" s="70">
        <f>SUM(M84:N84)</f>
        <v>535.8547074946224</v>
      </c>
    </row>
    <row r="85" spans="1:15" s="59" customFormat="1" ht="12" customHeight="1">
      <c r="A85" s="67"/>
      <c r="B85" s="10"/>
      <c r="C85" s="32"/>
      <c r="D85" s="9"/>
      <c r="E85" s="11"/>
      <c r="F85" s="10"/>
      <c r="G85" s="9">
        <f aca="true" t="shared" si="3" ref="G85:O85">SUM(G2:G84)</f>
        <v>1061.2</v>
      </c>
      <c r="H85" s="9">
        <f t="shared" si="3"/>
        <v>1061.2</v>
      </c>
      <c r="I85" s="9">
        <f t="shared" si="3"/>
        <v>915.0799999999999</v>
      </c>
      <c r="J85" s="9">
        <f t="shared" si="3"/>
        <v>915.0799999999999</v>
      </c>
      <c r="K85" s="9">
        <f t="shared" si="3"/>
        <v>154.34999999999997</v>
      </c>
      <c r="L85" s="9">
        <f t="shared" si="3"/>
        <v>1069.43</v>
      </c>
      <c r="M85" s="9">
        <f t="shared" si="3"/>
        <v>1498.447679779178</v>
      </c>
      <c r="N85" s="9">
        <f t="shared" si="3"/>
        <v>128.99980025460573</v>
      </c>
      <c r="O85" s="9">
        <f t="shared" si="3"/>
        <v>1627.447480033784</v>
      </c>
    </row>
    <row r="86" ht="12.75">
      <c r="F86" s="6"/>
    </row>
    <row r="87" spans="3:10" ht="15">
      <c r="C87" s="57" t="s">
        <v>103</v>
      </c>
      <c r="H87" s="6"/>
      <c r="J87" s="58"/>
    </row>
    <row r="88" spans="7:10" ht="15">
      <c r="G88" s="58"/>
      <c r="H88" s="58"/>
      <c r="I88" s="60"/>
      <c r="J88" s="61"/>
    </row>
    <row r="89" spans="3:10" ht="29.25">
      <c r="C89" s="62" t="s">
        <v>60</v>
      </c>
      <c r="G89" s="58"/>
      <c r="H89" s="58"/>
      <c r="I89" s="63"/>
      <c r="J89" s="64"/>
    </row>
    <row r="90" spans="3:15" ht="15">
      <c r="C90" s="4" t="s">
        <v>104</v>
      </c>
      <c r="G90" s="61"/>
      <c r="H90" s="61"/>
      <c r="I90" s="63"/>
      <c r="J90" s="65"/>
      <c r="K90" s="65"/>
      <c r="L90" s="65"/>
      <c r="M90" s="65"/>
      <c r="N90" s="65"/>
      <c r="O90" s="66"/>
    </row>
    <row r="91" spans="3:15" ht="12.75">
      <c r="C91" s="4">
        <v>96221803</v>
      </c>
      <c r="G91" s="64"/>
      <c r="H91" s="64"/>
      <c r="I91"/>
      <c r="J91" s="65"/>
      <c r="K91" s="65"/>
      <c r="L91" s="65"/>
      <c r="M91" s="65"/>
      <c r="N91" s="65"/>
      <c r="O91" s="66"/>
    </row>
  </sheetData>
  <sheetProtection/>
  <mergeCells count="7">
    <mergeCell ref="B74:B79"/>
    <mergeCell ref="D74:D79"/>
    <mergeCell ref="E74:E79"/>
    <mergeCell ref="F74:F79"/>
    <mergeCell ref="G74:G79"/>
    <mergeCell ref="H74:H79"/>
    <mergeCell ref="A74:A79"/>
  </mergeCells>
  <hyperlinks>
    <hyperlink ref="C69" r:id="rId1" display="louischinyr@gmail.com"/>
    <hyperlink ref="C38" r:id="rId2" display="tmwilsonong@gmail.com"/>
    <hyperlink ref="C49" r:id="rId3" display="lean.siewhong@gmail.com"/>
    <hyperlink ref="C55" r:id="rId4" display="lingzihuanyue@hotmail.com"/>
    <hyperlink ref="C60" r:id="rId5" display="titusyeh94@gmail.com"/>
    <hyperlink ref="C19" r:id="rId6" display="huiping.soh@thermofisher.com"/>
    <hyperlink ref="C43" r:id="rId7" display="angkerser@gmail.com"/>
  </hyperlinks>
  <printOptions/>
  <pageMargins left="0.75" right="0.25" top="1" bottom="1" header="0.5" footer="0.5"/>
  <pageSetup horizontalDpi="600" verticalDpi="600" orientation="portrait" paperSize="9" r:id="rId8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Tay Yiang Ping</cp:lastModifiedBy>
  <cp:lastPrinted>2007-08-31T01:35:31Z</cp:lastPrinted>
  <dcterms:created xsi:type="dcterms:W3CDTF">2006-02-25T13:48:34Z</dcterms:created>
  <dcterms:modified xsi:type="dcterms:W3CDTF">2016-10-16T10:51:18Z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