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<sst xmlns="http://schemas.openxmlformats.org/spreadsheetml/2006/main" count="119" uniqueCount="77">
  <si>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</si>
  <si>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</si>
  <si>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</si>
  <si>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</si>
  <si>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</si>
  <si>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</si>
  <si>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</si>
  <si>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</si>
  <si>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</si>
  <si>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</si>
  <si>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unit price US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</si>
  <si>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</si>
  <si>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</si>
  <si>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Gavel</t>
  </si>
  <si>
    <t>5801Z</t>
  </si>
  <si>
    <t>Club Officer Pin Set (8 pins)</t>
  </si>
  <si>
    <t>Vice President Membership Pin</t>
  </si>
  <si>
    <t>Gold Achievement Medal</t>
  </si>
  <si>
    <t>Silver Achievement Medal</t>
  </si>
  <si>
    <t>After Discount</t>
  </si>
  <si>
    <t>KEBUN BARU MANDARIN TOASTMASTERS CLIUB</t>
  </si>
  <si>
    <t>TERRY LEE</t>
  </si>
  <si>
    <t>terry@caec.club</t>
  </si>
  <si>
    <t>SIM Mandarin</t>
  </si>
  <si>
    <t>Bronze Achievement Medal</t>
  </si>
  <si>
    <t xml:space="preserve">393FT </t>
  </si>
  <si>
    <t>First Timers Ribbon (Set of 10) </t>
  </si>
  <si>
    <t>494L1</t>
  </si>
  <si>
    <t>Level 1 achieved ribbon</t>
  </si>
  <si>
    <t>494L2</t>
  </si>
  <si>
    <t>Level 2 achieved ribbon</t>
  </si>
  <si>
    <t>494L3</t>
  </si>
  <si>
    <t>Level 3 achieved ribbon</t>
  </si>
  <si>
    <t>494L4</t>
  </si>
  <si>
    <t>Level 4 achieved ribbon</t>
  </si>
  <si>
    <t>Sergeant at Arms Pin</t>
  </si>
  <si>
    <t>494PM</t>
  </si>
  <si>
    <t>Presentation Mastery Proficient Ribbon</t>
  </si>
  <si>
    <t>494IP</t>
  </si>
  <si>
    <t>Innovative Planning Proficient Ribbon</t>
  </si>
  <si>
    <t>494DL</t>
  </si>
  <si>
    <t>Dynamic Leadership Proficient Ribbon</t>
  </si>
  <si>
    <t>Membership Pin  (silver)</t>
  </si>
  <si>
    <t>SRC Toastmasters Club</t>
  </si>
  <si>
    <t>Janssen Ho</t>
  </si>
  <si>
    <t>janhotoastmaster@gmail.com</t>
  </si>
  <si>
    <t>Dynamic Leadership Proficient Pin</t>
  </si>
  <si>
    <t>Motivational Strategies Proficient Pin</t>
  </si>
  <si>
    <t>Team Collaboration Proficient Pin</t>
  </si>
  <si>
    <t>Presentation Mastery Proficient Pin</t>
  </si>
  <si>
    <t>Club Name:</t>
  </si>
  <si>
    <t>ACE The Place TMC</t>
  </si>
  <si>
    <t>George Chew</t>
  </si>
  <si>
    <t>georgexqchew@gmail.com</t>
  </si>
  <si>
    <t>9146 7525</t>
  </si>
  <si>
    <t>Daisy Xu</t>
  </si>
  <si>
    <t>soroptimist.xuying@gmail.com</t>
  </si>
  <si>
    <t>SSA Toastmasters Club </t>
  </si>
  <si>
    <t>Priti</t>
  </si>
  <si>
    <t>ssa.toastmasters@gmail.com</t>
  </si>
  <si>
    <t>Total before Discount</t>
  </si>
  <si>
    <t>Total after Discount</t>
  </si>
  <si>
    <t>Totol S$</t>
  </si>
  <si>
    <t xml:space="preserve">Shipping $54.87 </t>
  </si>
  <si>
    <t>Less 10% Discount</t>
  </si>
  <si>
    <t>Total US</t>
  </si>
  <si>
    <t>GST+ $20 fr. DHL $102.58</t>
  </si>
  <si>
    <t>Total US$30+$255.72+738.31/S$41.50+352.48+1007.04</t>
  </si>
  <si>
    <t>Tan Seow Choo</t>
  </si>
  <si>
    <t>tracy280@gmail.com</t>
  </si>
  <si>
    <t xml:space="preserve">Teo Ann Huay Kuan Mandarin </t>
  </si>
  <si>
    <t>Division T</t>
  </si>
  <si>
    <t>Singapore Mandarin Toastmaster Club</t>
  </si>
  <si>
    <t>Tan Meng Chuan</t>
  </si>
  <si>
    <t>teammctan@gmail.com</t>
  </si>
  <si>
    <t>Vasamdam / Harikrishnan</t>
  </si>
  <si>
    <t>vasandamraju@yahoo.com.sg; hariibmc@gmail.com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</si>
</sst>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0_);\(#,##0.000\)"/>
    <numFmt numFmtId="174" formatCode="#,##0.0000_);\(#,##0.0000\)"/>
    <numFmt numFmtId="175" formatCode="0.0000"/>
    <numFmt numFmtId="176" formatCode="0.000"/>
    <numFmt numFmtId="177" formatCode="#,##0.00000_);\(#,##0.00000\)"/>
    <numFmt numFmtId="178" formatCode="#,##0.000000_);\(#,##0.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\ ;&quot;$&quot;\(#,##0.00\)"/>
    <numFmt numFmtId="184" formatCode="\$#,##0.00_);[Red]&quot;($&quot;#,##0.00\)"/>
    <numFmt numFmtId="185" formatCode="[$$]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2" fontId="0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170" fontId="28" fillId="0" borderId="0" xfId="44" applyFont="1" applyAlignment="1">
      <alignment vertical="top"/>
    </xf>
    <xf numFmtId="0" fontId="7" fillId="0" borderId="11" xfId="0" applyFont="1" applyBorder="1" applyAlignment="1">
      <alignment horizontal="left" vertical="top" wrapText="1"/>
    </xf>
    <xf numFmtId="170" fontId="28" fillId="0" borderId="0" xfId="44" applyFont="1" applyFill="1" applyAlignment="1">
      <alignment vertical="top"/>
    </xf>
    <xf numFmtId="170" fontId="1" fillId="0" borderId="0" xfId="44" applyFont="1" applyFill="1" applyAlignment="1">
      <alignment vertical="top" wrapText="1"/>
    </xf>
    <xf numFmtId="172" fontId="1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172" fontId="0" fillId="0" borderId="10" xfId="0" applyNumberFormat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172" fontId="0" fillId="33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top"/>
    </xf>
    <xf numFmtId="172" fontId="1" fillId="0" borderId="1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3" fillId="0" borderId="13" xfId="53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8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right" vertical="top" wrapText="1"/>
    </xf>
    <xf numFmtId="172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/>
    </xf>
    <xf numFmtId="0" fontId="3" fillId="33" borderId="13" xfId="53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172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72" fontId="1" fillId="0" borderId="18" xfId="0" applyNumberFormat="1" applyFont="1" applyBorder="1" applyAlignment="1">
      <alignment vertical="top" wrapText="1"/>
    </xf>
    <xf numFmtId="0" fontId="3" fillId="0" borderId="17" xfId="53" applyBorder="1" applyAlignment="1" applyProtection="1">
      <alignment horizontal="left" vertical="top" wrapText="1"/>
      <protection/>
    </xf>
    <xf numFmtId="0" fontId="1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172" fontId="8" fillId="0" borderId="10" xfId="0" applyNumberFormat="1" applyFont="1" applyBorder="1" applyAlignment="1">
      <alignment horizontal="left" vertical="top" wrapText="1"/>
    </xf>
    <xf numFmtId="172" fontId="0" fillId="33" borderId="10" xfId="0" applyNumberFormat="1" applyFont="1" applyFill="1" applyBorder="1" applyAlignment="1">
      <alignment/>
    </xf>
    <xf numFmtId="0" fontId="5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wrapText="1"/>
    </xf>
    <xf numFmtId="0" fontId="0" fillId="33" borderId="21" xfId="0" applyFont="1" applyFill="1" applyBorder="1" applyAlignment="1">
      <alignment/>
    </xf>
    <xf numFmtId="172" fontId="8" fillId="0" borderId="21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8" fontId="0" fillId="0" borderId="10" xfId="0" applyNumberFormat="1" applyBorder="1" applyAlignment="1">
      <alignment vertical="top" wrapText="1"/>
    </xf>
    <xf numFmtId="172" fontId="0" fillId="33" borderId="21" xfId="0" applyNumberFormat="1" applyFont="1" applyFill="1" applyBorder="1" applyAlignment="1">
      <alignment/>
    </xf>
    <xf numFmtId="172" fontId="0" fillId="0" borderId="10" xfId="0" applyNumberForma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2" fontId="1" fillId="34" borderId="10" xfId="0" applyNumberFormat="1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hotoastmaster@gmail.com" TargetMode="External" /><Relationship Id="rId2" Type="http://schemas.openxmlformats.org/officeDocument/2006/relationships/hyperlink" Target="mailto:soroptimist.xuying@gmail.com" TargetMode="External" /><Relationship Id="rId3" Type="http://schemas.openxmlformats.org/officeDocument/2006/relationships/hyperlink" Target="mailto:ssa.toastmasters@gmail.com" TargetMode="External" /><Relationship Id="rId4" Type="http://schemas.openxmlformats.org/officeDocument/2006/relationships/hyperlink" Target="mailto:teammctan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selection activeCell="O21" sqref="O21"/>
    </sheetView>
  </sheetViews>
  <sheetFormatPr defaultColWidth="8.8515625" defaultRowHeight="12.75"/>
  <cols>
    <col min="1" max="1" width="7.8515625" style="7" customWidth="1"/>
    <col min="2" max="2" width="16.421875" style="7" customWidth="1"/>
    <col min="3" max="3" width="39.57421875" style="3" customWidth="1"/>
    <col min="4" max="5" width="8.421875" style="5" customWidth="1"/>
    <col min="6" max="6" width="6.8515625" style="7" customWidth="1"/>
    <col min="7" max="7" width="11.140625" style="5" customWidth="1"/>
    <col min="8" max="8" width="8.8515625" style="2" customWidth="1"/>
    <col min="9" max="12" width="8.8515625" style="0" customWidth="1"/>
    <col min="13" max="13" width="10.7109375" style="0" customWidth="1"/>
    <col min="14" max="14" width="11.57421875" style="0" customWidth="1"/>
    <col min="15" max="15" width="8.8515625" style="81" customWidth="1"/>
  </cols>
  <sheetData>
    <row r="1" spans="1:15" s="15" customFormat="1" ht="48" customHeight="1">
      <c r="A1" s="12" t="s">
        <v>4</v>
      </c>
      <c r="B1" s="13" t="s">
        <v>0</v>
      </c>
      <c r="C1" s="13" t="s">
        <v>1</v>
      </c>
      <c r="D1" s="13" t="s">
        <v>10</v>
      </c>
      <c r="E1" s="14" t="s">
        <v>64</v>
      </c>
      <c r="F1" s="13" t="s">
        <v>2</v>
      </c>
      <c r="G1" s="14" t="s">
        <v>3</v>
      </c>
      <c r="H1" s="14" t="s">
        <v>60</v>
      </c>
      <c r="I1" s="15" t="s">
        <v>19</v>
      </c>
      <c r="J1" s="63" t="s">
        <v>61</v>
      </c>
      <c r="K1" s="64" t="s">
        <v>63</v>
      </c>
      <c r="L1" s="63" t="s">
        <v>65</v>
      </c>
      <c r="M1" s="64" t="s">
        <v>67</v>
      </c>
      <c r="N1" s="70" t="s">
        <v>66</v>
      </c>
      <c r="O1" s="75" t="s">
        <v>62</v>
      </c>
    </row>
    <row r="2" spans="1:15" s="1" customFormat="1" ht="12" customHeight="1">
      <c r="A2" s="37"/>
      <c r="B2" s="36" t="s">
        <v>7</v>
      </c>
      <c r="C2" s="35" t="s">
        <v>20</v>
      </c>
      <c r="D2" s="33"/>
      <c r="E2" s="33"/>
      <c r="F2" s="34"/>
      <c r="G2" s="21"/>
      <c r="H2" s="11"/>
      <c r="I2" s="37"/>
      <c r="J2" s="37"/>
      <c r="K2" s="37"/>
      <c r="L2" s="37"/>
      <c r="M2" s="37"/>
      <c r="N2" s="71"/>
      <c r="O2" s="37"/>
    </row>
    <row r="3" spans="1:15" s="1" customFormat="1" ht="12" customHeight="1">
      <c r="A3" s="37"/>
      <c r="B3" s="36" t="s">
        <v>8</v>
      </c>
      <c r="C3" s="35" t="s">
        <v>21</v>
      </c>
      <c r="D3" s="33"/>
      <c r="E3" s="33"/>
      <c r="F3" s="34"/>
      <c r="G3" s="21"/>
      <c r="H3" s="11"/>
      <c r="I3" s="37"/>
      <c r="J3" s="37"/>
      <c r="K3" s="37"/>
      <c r="L3" s="37"/>
      <c r="M3" s="37"/>
      <c r="N3" s="71"/>
      <c r="O3" s="37"/>
    </row>
    <row r="4" spans="1:15" s="1" customFormat="1" ht="12" customHeight="1">
      <c r="A4" s="37"/>
      <c r="B4" s="36" t="s">
        <v>5</v>
      </c>
      <c r="C4" s="38" t="s">
        <v>22</v>
      </c>
      <c r="D4" s="33"/>
      <c r="E4" s="33"/>
      <c r="F4" s="34"/>
      <c r="G4" s="21"/>
      <c r="H4" s="11"/>
      <c r="I4" s="37"/>
      <c r="J4" s="37"/>
      <c r="K4" s="37"/>
      <c r="L4" s="37"/>
      <c r="M4" s="37"/>
      <c r="N4" s="71"/>
      <c r="O4" s="37"/>
    </row>
    <row r="5" spans="1:15" s="1" customFormat="1" ht="12" customHeight="1">
      <c r="A5" s="37"/>
      <c r="B5" s="36" t="s">
        <v>6</v>
      </c>
      <c r="C5" s="35">
        <v>94513041</v>
      </c>
      <c r="D5" s="33"/>
      <c r="E5" s="33"/>
      <c r="F5" s="34"/>
      <c r="G5" s="21"/>
      <c r="H5" s="11"/>
      <c r="I5" s="37"/>
      <c r="J5" s="37"/>
      <c r="K5" s="37"/>
      <c r="L5" s="37"/>
      <c r="M5" s="37"/>
      <c r="N5" s="71"/>
      <c r="O5" s="37"/>
    </row>
    <row r="6" spans="1:15" s="31" customFormat="1" ht="12" customHeight="1">
      <c r="A6" s="29">
        <v>1</v>
      </c>
      <c r="B6" s="25" t="s">
        <v>14</v>
      </c>
      <c r="C6" s="26" t="s">
        <v>15</v>
      </c>
      <c r="D6" s="30">
        <v>60</v>
      </c>
      <c r="E6" s="11">
        <f>D6*0.9</f>
        <v>54</v>
      </c>
      <c r="F6" s="25">
        <v>2</v>
      </c>
      <c r="G6" s="30">
        <f>D6*F6</f>
        <v>120</v>
      </c>
      <c r="H6" s="30">
        <v>120</v>
      </c>
      <c r="I6" s="30">
        <f>E6*F6</f>
        <v>108</v>
      </c>
      <c r="J6" s="30">
        <v>108</v>
      </c>
      <c r="K6" s="69">
        <f>J6*54.87/969.17</f>
        <v>6.114469081791636</v>
      </c>
      <c r="L6" s="69">
        <f>SUM(J6:K6)</f>
        <v>114.11446908179164</v>
      </c>
      <c r="M6" s="69">
        <f>L6*1401.02/1024.03</f>
        <v>156.1249704334558</v>
      </c>
      <c r="N6" s="78">
        <f>M6*102.58/1401.02</f>
        <v>11.431171194603856</v>
      </c>
      <c r="O6" s="83">
        <f>SUM(M6:N6)</f>
        <v>167.55614162805963</v>
      </c>
    </row>
    <row r="7" spans="1:15" s="1" customFormat="1" ht="12" customHeight="1">
      <c r="A7" s="54"/>
      <c r="B7" s="55" t="s">
        <v>7</v>
      </c>
      <c r="C7" s="56" t="s">
        <v>43</v>
      </c>
      <c r="D7" s="57"/>
      <c r="E7" s="57"/>
      <c r="F7" s="58"/>
      <c r="G7" s="59"/>
      <c r="H7" s="37"/>
      <c r="I7" s="37"/>
      <c r="J7" s="37"/>
      <c r="K7" s="37"/>
      <c r="L7" s="37"/>
      <c r="M7" s="37"/>
      <c r="N7" s="71"/>
      <c r="O7" s="37"/>
    </row>
    <row r="8" spans="1:15" s="1" customFormat="1" ht="12" customHeight="1">
      <c r="A8" s="54"/>
      <c r="B8" s="55" t="s">
        <v>8</v>
      </c>
      <c r="C8" s="56" t="s">
        <v>44</v>
      </c>
      <c r="D8" s="57"/>
      <c r="E8" s="57"/>
      <c r="F8" s="58"/>
      <c r="G8" s="59"/>
      <c r="H8" s="37"/>
      <c r="I8" s="37"/>
      <c r="J8" s="37"/>
      <c r="K8" s="37"/>
      <c r="L8" s="37"/>
      <c r="M8" s="37"/>
      <c r="N8" s="71"/>
      <c r="O8" s="37"/>
    </row>
    <row r="9" spans="1:15" s="1" customFormat="1" ht="12" customHeight="1">
      <c r="A9" s="54"/>
      <c r="B9" s="55" t="s">
        <v>5</v>
      </c>
      <c r="C9" s="60" t="s">
        <v>45</v>
      </c>
      <c r="D9" s="57"/>
      <c r="E9" s="57"/>
      <c r="F9" s="58"/>
      <c r="G9" s="59"/>
      <c r="H9" s="37"/>
      <c r="I9" s="37"/>
      <c r="J9" s="37"/>
      <c r="K9" s="37"/>
      <c r="L9" s="37"/>
      <c r="M9" s="37"/>
      <c r="N9" s="71"/>
      <c r="O9" s="37"/>
    </row>
    <row r="10" spans="1:15" s="1" customFormat="1" ht="12" customHeight="1">
      <c r="A10" s="54"/>
      <c r="B10" s="55" t="s">
        <v>6</v>
      </c>
      <c r="C10" s="56">
        <v>96177628</v>
      </c>
      <c r="D10" s="57"/>
      <c r="E10" s="57"/>
      <c r="F10" s="58"/>
      <c r="G10" s="59"/>
      <c r="H10" s="37"/>
      <c r="I10" s="37"/>
      <c r="J10" s="37"/>
      <c r="K10" s="37"/>
      <c r="L10" s="37"/>
      <c r="M10" s="37"/>
      <c r="N10" s="71"/>
      <c r="O10" s="37"/>
    </row>
    <row r="11" spans="1:16" s="31" customFormat="1" ht="12" customHeight="1">
      <c r="A11" s="29">
        <v>1</v>
      </c>
      <c r="B11" s="25" t="s">
        <v>14</v>
      </c>
      <c r="C11" s="26" t="s">
        <v>15</v>
      </c>
      <c r="D11" s="30">
        <v>60</v>
      </c>
      <c r="E11" s="11">
        <f>D11*0.9</f>
        <v>54</v>
      </c>
      <c r="F11" s="25">
        <v>2</v>
      </c>
      <c r="G11" s="30">
        <f>D11*F11</f>
        <v>120</v>
      </c>
      <c r="H11" s="30">
        <v>120</v>
      </c>
      <c r="I11" s="30">
        <f>E11*F11</f>
        <v>108</v>
      </c>
      <c r="J11" s="30">
        <v>108</v>
      </c>
      <c r="K11" s="69">
        <f>J11*54.87/969.17</f>
        <v>6.114469081791636</v>
      </c>
      <c r="L11" s="69">
        <f>SUM(J11:K11)</f>
        <v>114.11446908179164</v>
      </c>
      <c r="M11" s="69">
        <f>L11*1401.02/1024.03</f>
        <v>156.1249704334558</v>
      </c>
      <c r="N11" s="78">
        <f>M11*102.58/1401.02</f>
        <v>11.431171194603856</v>
      </c>
      <c r="O11" s="83">
        <f>SUM(M11:N11)</f>
        <v>167.55614162805963</v>
      </c>
      <c r="P11" s="1"/>
    </row>
    <row r="12" spans="1:15" s="1" customFormat="1" ht="12" customHeight="1">
      <c r="A12" s="54"/>
      <c r="B12" s="55" t="s">
        <v>7</v>
      </c>
      <c r="C12" s="56" t="s">
        <v>71</v>
      </c>
      <c r="D12" s="57"/>
      <c r="E12" s="57"/>
      <c r="F12" s="58"/>
      <c r="G12" s="59"/>
      <c r="H12" s="37"/>
      <c r="I12" s="37"/>
      <c r="J12" s="37"/>
      <c r="K12" s="37"/>
      <c r="L12" s="37"/>
      <c r="M12" s="37"/>
      <c r="N12" s="71"/>
      <c r="O12" s="37"/>
    </row>
    <row r="13" spans="1:15" s="1" customFormat="1" ht="12" customHeight="1">
      <c r="A13" s="54"/>
      <c r="B13" s="55" t="s">
        <v>8</v>
      </c>
      <c r="C13" s="56" t="s">
        <v>75</v>
      </c>
      <c r="D13" s="57"/>
      <c r="E13" s="57"/>
      <c r="F13" s="58"/>
      <c r="G13" s="59"/>
      <c r="H13" s="37"/>
      <c r="I13" s="37"/>
      <c r="J13" s="37"/>
      <c r="K13" s="37"/>
      <c r="L13" s="37"/>
      <c r="M13" s="37"/>
      <c r="N13" s="71"/>
      <c r="O13" s="37"/>
    </row>
    <row r="14" spans="1:15" s="1" customFormat="1" ht="12" customHeight="1">
      <c r="A14" s="54"/>
      <c r="B14" s="55" t="s">
        <v>5</v>
      </c>
      <c r="C14" s="60" t="s">
        <v>76</v>
      </c>
      <c r="D14" s="57"/>
      <c r="E14" s="57"/>
      <c r="F14" s="58"/>
      <c r="G14" s="59"/>
      <c r="H14" s="37"/>
      <c r="I14" s="37"/>
      <c r="J14" s="37"/>
      <c r="K14" s="37"/>
      <c r="L14" s="37"/>
      <c r="M14" s="37"/>
      <c r="N14" s="71"/>
      <c r="O14" s="37"/>
    </row>
    <row r="15" spans="1:15" s="1" customFormat="1" ht="12" customHeight="1">
      <c r="A15" s="54"/>
      <c r="B15" s="55" t="s">
        <v>6</v>
      </c>
      <c r="C15" s="56">
        <v>83223594</v>
      </c>
      <c r="D15" s="57"/>
      <c r="E15" s="57"/>
      <c r="F15" s="58"/>
      <c r="G15" s="59"/>
      <c r="H15" s="37"/>
      <c r="I15" s="37"/>
      <c r="J15" s="37"/>
      <c r="K15" s="37"/>
      <c r="L15" s="37"/>
      <c r="M15" s="37"/>
      <c r="N15" s="71"/>
      <c r="O15" s="37"/>
    </row>
    <row r="16" spans="1:16" s="31" customFormat="1" ht="12" customHeight="1">
      <c r="A16" s="29">
        <v>1</v>
      </c>
      <c r="B16" s="25" t="s">
        <v>14</v>
      </c>
      <c r="C16" s="26" t="s">
        <v>15</v>
      </c>
      <c r="D16" s="30">
        <v>60</v>
      </c>
      <c r="E16" s="11">
        <f>D16*0.9</f>
        <v>54</v>
      </c>
      <c r="F16" s="25">
        <v>6</v>
      </c>
      <c r="G16" s="30">
        <f>D16*F16</f>
        <v>360</v>
      </c>
      <c r="H16" s="30">
        <v>360</v>
      </c>
      <c r="I16" s="30">
        <f>E16*F16</f>
        <v>324</v>
      </c>
      <c r="J16" s="30">
        <v>324</v>
      </c>
      <c r="K16" s="69">
        <f>J16*54.87/969.17</f>
        <v>18.343407245374905</v>
      </c>
      <c r="L16" s="69">
        <f>SUM(J16:K16)</f>
        <v>342.3434072453749</v>
      </c>
      <c r="M16" s="69">
        <f>L16*1401.02/1024.03</f>
        <v>468.37491130036733</v>
      </c>
      <c r="N16" s="78">
        <f>M16*102.58/1401.02</f>
        <v>34.29351358381157</v>
      </c>
      <c r="O16" s="83">
        <f>SUM(M16:N16)</f>
        <v>502.6684248841789</v>
      </c>
      <c r="P16" s="1"/>
    </row>
    <row r="17" spans="1:16" s="2" customFormat="1" ht="12" customHeight="1">
      <c r="A17" s="25"/>
      <c r="B17" s="46" t="s">
        <v>7</v>
      </c>
      <c r="C17" s="47" t="s">
        <v>23</v>
      </c>
      <c r="D17" s="48"/>
      <c r="E17" s="48"/>
      <c r="F17" s="25"/>
      <c r="G17" s="49"/>
      <c r="H17" s="30"/>
      <c r="I17" s="66"/>
      <c r="J17" s="66"/>
      <c r="K17" s="66"/>
      <c r="L17" s="66"/>
      <c r="M17" s="37"/>
      <c r="N17" s="71"/>
      <c r="O17" s="37"/>
      <c r="P17" s="1"/>
    </row>
    <row r="18" spans="1:16" s="2" customFormat="1" ht="12" customHeight="1">
      <c r="A18" s="25"/>
      <c r="B18" s="46" t="s">
        <v>8</v>
      </c>
      <c r="C18" s="50" t="s">
        <v>55</v>
      </c>
      <c r="D18" s="48"/>
      <c r="E18" s="48"/>
      <c r="F18" s="25"/>
      <c r="G18" s="49"/>
      <c r="H18" s="30"/>
      <c r="I18" s="66"/>
      <c r="J18" s="66"/>
      <c r="K18" s="66"/>
      <c r="L18" s="66"/>
      <c r="M18" s="37"/>
      <c r="N18" s="71"/>
      <c r="O18" s="37"/>
      <c r="P18" s="1"/>
    </row>
    <row r="19" spans="1:16" s="32" customFormat="1" ht="12" customHeight="1">
      <c r="A19" s="25"/>
      <c r="B19" s="51" t="s">
        <v>5</v>
      </c>
      <c r="C19" s="52" t="s">
        <v>56</v>
      </c>
      <c r="D19" s="48"/>
      <c r="E19" s="48"/>
      <c r="F19" s="25"/>
      <c r="G19" s="49"/>
      <c r="H19" s="30"/>
      <c r="I19" s="67"/>
      <c r="J19" s="67"/>
      <c r="K19" s="67"/>
      <c r="L19" s="67"/>
      <c r="M19" s="37"/>
      <c r="N19" s="71"/>
      <c r="O19" s="37"/>
      <c r="P19" s="1"/>
    </row>
    <row r="20" spans="1:15" s="1" customFormat="1" ht="12" customHeight="1">
      <c r="A20" s="25"/>
      <c r="B20" s="51" t="s">
        <v>6</v>
      </c>
      <c r="C20" s="53">
        <v>90165160</v>
      </c>
      <c r="D20" s="48"/>
      <c r="E20" s="48"/>
      <c r="F20" s="25"/>
      <c r="G20" s="49"/>
      <c r="H20" s="30"/>
      <c r="I20" s="37"/>
      <c r="J20" s="37"/>
      <c r="K20" s="37"/>
      <c r="L20" s="37"/>
      <c r="M20" s="37"/>
      <c r="N20" s="71"/>
      <c r="O20" s="37"/>
    </row>
    <row r="21" spans="1:15" s="1" customFormat="1" ht="12" customHeight="1">
      <c r="A21" s="25">
        <v>1</v>
      </c>
      <c r="B21" s="25" t="s">
        <v>14</v>
      </c>
      <c r="C21" s="26" t="s">
        <v>15</v>
      </c>
      <c r="D21" s="30">
        <v>60</v>
      </c>
      <c r="E21" s="11">
        <f>D21*0.9</f>
        <v>54</v>
      </c>
      <c r="F21" s="25">
        <v>1</v>
      </c>
      <c r="G21" s="30">
        <f>D21*F21</f>
        <v>60</v>
      </c>
      <c r="H21" s="30">
        <v>60</v>
      </c>
      <c r="I21" s="30">
        <f>E21*F21</f>
        <v>54</v>
      </c>
      <c r="J21" s="30">
        <v>54</v>
      </c>
      <c r="K21" s="69">
        <f>J21*54.87/969.17</f>
        <v>3.057234540895818</v>
      </c>
      <c r="L21" s="69">
        <f>SUM(J21:K21)</f>
        <v>57.05723454089582</v>
      </c>
      <c r="M21" s="69">
        <f>L21*1401.02/1024.03</f>
        <v>78.0624852167279</v>
      </c>
      <c r="N21" s="78">
        <f>M21*102.58/1401.02</f>
        <v>5.715585597301928</v>
      </c>
      <c r="O21" s="83">
        <f>SUM(M21:N21)</f>
        <v>83.77807081402982</v>
      </c>
    </row>
    <row r="22" spans="1:16" s="2" customFormat="1" ht="12" customHeight="1">
      <c r="A22" s="25"/>
      <c r="B22" s="46" t="s">
        <v>7</v>
      </c>
      <c r="C22" s="47" t="s">
        <v>70</v>
      </c>
      <c r="D22" s="48"/>
      <c r="E22" s="48"/>
      <c r="F22" s="25"/>
      <c r="G22" s="49"/>
      <c r="H22" s="30"/>
      <c r="I22" s="66"/>
      <c r="J22" s="66"/>
      <c r="K22" s="66"/>
      <c r="L22" s="66"/>
      <c r="M22" s="37"/>
      <c r="N22" s="71"/>
      <c r="O22" s="37"/>
      <c r="P22" s="1"/>
    </row>
    <row r="23" spans="1:16" s="2" customFormat="1" ht="12" customHeight="1">
      <c r="A23" s="25"/>
      <c r="B23" s="46" t="s">
        <v>8</v>
      </c>
      <c r="C23" s="50" t="s">
        <v>68</v>
      </c>
      <c r="D23" s="48"/>
      <c r="E23" s="48"/>
      <c r="F23" s="25"/>
      <c r="G23" s="49"/>
      <c r="H23" s="30"/>
      <c r="I23" s="66"/>
      <c r="J23" s="66"/>
      <c r="K23" s="66"/>
      <c r="L23" s="66"/>
      <c r="M23" s="37"/>
      <c r="N23" s="71"/>
      <c r="O23" s="37"/>
      <c r="P23" s="1"/>
    </row>
    <row r="24" spans="1:16" s="32" customFormat="1" ht="12" customHeight="1">
      <c r="A24" s="25"/>
      <c r="B24" s="51" t="s">
        <v>5</v>
      </c>
      <c r="C24" s="52" t="s">
        <v>69</v>
      </c>
      <c r="D24" s="48"/>
      <c r="E24" s="48"/>
      <c r="F24" s="25"/>
      <c r="G24" s="49"/>
      <c r="H24" s="30"/>
      <c r="I24" s="67"/>
      <c r="J24" s="67"/>
      <c r="K24" s="67"/>
      <c r="L24" s="67"/>
      <c r="M24" s="37"/>
      <c r="N24" s="71"/>
      <c r="O24" s="37"/>
      <c r="P24" s="1"/>
    </row>
    <row r="25" spans="1:15" s="1" customFormat="1" ht="12" customHeight="1">
      <c r="A25" s="25"/>
      <c r="B25" s="51" t="s">
        <v>6</v>
      </c>
      <c r="C25" s="53">
        <v>96286278</v>
      </c>
      <c r="D25" s="48"/>
      <c r="E25" s="48"/>
      <c r="F25" s="25"/>
      <c r="G25" s="49"/>
      <c r="H25" s="30"/>
      <c r="I25" s="37"/>
      <c r="J25" s="37"/>
      <c r="K25" s="37"/>
      <c r="L25" s="37"/>
      <c r="M25" s="37"/>
      <c r="N25" s="71"/>
      <c r="O25" s="37"/>
    </row>
    <row r="26" spans="1:15" s="1" customFormat="1" ht="12" customHeight="1">
      <c r="A26" s="25">
        <v>1</v>
      </c>
      <c r="B26" s="25" t="s">
        <v>14</v>
      </c>
      <c r="C26" s="26" t="s">
        <v>15</v>
      </c>
      <c r="D26" s="30">
        <v>60</v>
      </c>
      <c r="E26" s="11">
        <f>D26*0.9</f>
        <v>54</v>
      </c>
      <c r="F26" s="25">
        <v>1</v>
      </c>
      <c r="G26" s="30">
        <f>D26*F26</f>
        <v>60</v>
      </c>
      <c r="H26" s="30">
        <v>60</v>
      </c>
      <c r="I26" s="30">
        <f>E26*F26</f>
        <v>54</v>
      </c>
      <c r="J26" s="30">
        <v>54</v>
      </c>
      <c r="K26" s="69">
        <f>J26*54.87/969.17</f>
        <v>3.057234540895818</v>
      </c>
      <c r="L26" s="69">
        <f>SUM(J26:K26)</f>
        <v>57.05723454089582</v>
      </c>
      <c r="M26" s="69">
        <f>L26*1401.02/1024.03</f>
        <v>78.0624852167279</v>
      </c>
      <c r="N26" s="78">
        <f>M26*102.58/1401.02</f>
        <v>5.715585597301928</v>
      </c>
      <c r="O26" s="83">
        <f>SUM(M26:N26)</f>
        <v>83.77807081402982</v>
      </c>
    </row>
    <row r="27" spans="1:16" s="2" customFormat="1" ht="12" customHeight="1">
      <c r="A27" s="25"/>
      <c r="B27" s="46" t="s">
        <v>7</v>
      </c>
      <c r="C27" s="61" t="s">
        <v>72</v>
      </c>
      <c r="D27" s="48"/>
      <c r="E27" s="48"/>
      <c r="F27" s="25"/>
      <c r="G27" s="49"/>
      <c r="H27" s="30"/>
      <c r="I27" s="66"/>
      <c r="J27" s="66"/>
      <c r="K27" s="66"/>
      <c r="L27" s="66"/>
      <c r="M27" s="37"/>
      <c r="N27" s="71"/>
      <c r="O27" s="37"/>
      <c r="P27" s="1"/>
    </row>
    <row r="28" spans="1:16" s="2" customFormat="1" ht="12" customHeight="1">
      <c r="A28" s="25"/>
      <c r="B28" s="46" t="s">
        <v>8</v>
      </c>
      <c r="C28" s="61" t="s">
        <v>73</v>
      </c>
      <c r="D28" s="48"/>
      <c r="E28" s="48"/>
      <c r="F28" s="25"/>
      <c r="G28" s="49"/>
      <c r="H28" s="30"/>
      <c r="I28" s="66"/>
      <c r="J28" s="66"/>
      <c r="K28" s="66"/>
      <c r="L28" s="66"/>
      <c r="M28" s="37"/>
      <c r="N28" s="71"/>
      <c r="O28" s="37"/>
      <c r="P28" s="1"/>
    </row>
    <row r="29" spans="1:16" s="32" customFormat="1" ht="12" customHeight="1">
      <c r="A29" s="25"/>
      <c r="B29" s="51" t="s">
        <v>5</v>
      </c>
      <c r="C29" s="38" t="s">
        <v>74</v>
      </c>
      <c r="D29" s="48"/>
      <c r="E29" s="48"/>
      <c r="F29" s="25"/>
      <c r="G29" s="49"/>
      <c r="H29" s="30"/>
      <c r="I29" s="67"/>
      <c r="J29" s="67"/>
      <c r="K29" s="67"/>
      <c r="L29" s="67"/>
      <c r="M29" s="37"/>
      <c r="N29" s="71"/>
      <c r="O29" s="37"/>
      <c r="P29" s="1"/>
    </row>
    <row r="30" spans="1:15" s="1" customFormat="1" ht="12" customHeight="1">
      <c r="A30" s="25"/>
      <c r="B30" s="51" t="s">
        <v>6</v>
      </c>
      <c r="C30" s="61">
        <v>94797849</v>
      </c>
      <c r="D30" s="48"/>
      <c r="E30" s="48"/>
      <c r="F30" s="25"/>
      <c r="G30" s="49"/>
      <c r="H30" s="30"/>
      <c r="I30" s="37"/>
      <c r="J30" s="37"/>
      <c r="K30" s="37"/>
      <c r="L30" s="37"/>
      <c r="M30" s="37"/>
      <c r="N30" s="71"/>
      <c r="O30" s="37"/>
    </row>
    <row r="31" spans="1:15" s="1" customFormat="1" ht="12" customHeight="1">
      <c r="A31" s="25">
        <v>1</v>
      </c>
      <c r="B31" s="25" t="s">
        <v>14</v>
      </c>
      <c r="C31" s="26" t="s">
        <v>15</v>
      </c>
      <c r="D31" s="30">
        <v>60</v>
      </c>
      <c r="E31" s="11">
        <f>D31*0.9</f>
        <v>54</v>
      </c>
      <c r="F31" s="25">
        <v>1</v>
      </c>
      <c r="G31" s="30">
        <f>D31*F31</f>
        <v>60</v>
      </c>
      <c r="H31" s="30">
        <v>60</v>
      </c>
      <c r="I31" s="30">
        <f>E31*F31</f>
        <v>54</v>
      </c>
      <c r="J31" s="30">
        <v>54</v>
      </c>
      <c r="K31" s="69">
        <f>J31*54.87/969.17</f>
        <v>3.057234540895818</v>
      </c>
      <c r="L31" s="69">
        <f>SUM(J31:K31)</f>
        <v>57.05723454089582</v>
      </c>
      <c r="M31" s="69">
        <f>L31*1401.02/1024.03</f>
        <v>78.0624852167279</v>
      </c>
      <c r="N31" s="78">
        <f>M31*102.58/1401.02</f>
        <v>5.715585597301928</v>
      </c>
      <c r="O31" s="83">
        <f>SUM(M31:N31)</f>
        <v>83.77807081402982</v>
      </c>
    </row>
    <row r="32" spans="1:15" s="1" customFormat="1" ht="12" customHeight="1">
      <c r="A32" s="54"/>
      <c r="B32" s="55" t="s">
        <v>7</v>
      </c>
      <c r="C32" s="56" t="s">
        <v>57</v>
      </c>
      <c r="D32" s="57"/>
      <c r="E32" s="57"/>
      <c r="F32" s="58"/>
      <c r="G32" s="59"/>
      <c r="H32" s="37"/>
      <c r="I32" s="37"/>
      <c r="J32" s="37"/>
      <c r="K32" s="37"/>
      <c r="L32" s="37"/>
      <c r="M32" s="37"/>
      <c r="N32" s="71"/>
      <c r="O32" s="37"/>
    </row>
    <row r="33" spans="1:15" s="1" customFormat="1" ht="12" customHeight="1">
      <c r="A33" s="54"/>
      <c r="B33" s="55" t="s">
        <v>8</v>
      </c>
      <c r="C33" s="56" t="s">
        <v>58</v>
      </c>
      <c r="D33" s="57"/>
      <c r="E33" s="57"/>
      <c r="F33" s="58"/>
      <c r="G33" s="59"/>
      <c r="H33" s="37"/>
      <c r="I33" s="37"/>
      <c r="J33" s="37"/>
      <c r="K33" s="37"/>
      <c r="L33" s="37"/>
      <c r="M33" s="37"/>
      <c r="N33" s="71"/>
      <c r="O33" s="37"/>
    </row>
    <row r="34" spans="1:15" s="1" customFormat="1" ht="12" customHeight="1">
      <c r="A34" s="54"/>
      <c r="B34" s="55" t="s">
        <v>5</v>
      </c>
      <c r="C34" s="60" t="s">
        <v>59</v>
      </c>
      <c r="D34" s="57"/>
      <c r="E34" s="57"/>
      <c r="F34" s="58"/>
      <c r="G34" s="59"/>
      <c r="H34" s="37"/>
      <c r="I34" s="37"/>
      <c r="J34" s="37"/>
      <c r="K34" s="37"/>
      <c r="L34" s="37"/>
      <c r="M34" s="37"/>
      <c r="N34" s="71"/>
      <c r="O34" s="37"/>
    </row>
    <row r="35" spans="1:15" s="1" customFormat="1" ht="12" customHeight="1">
      <c r="A35" s="54"/>
      <c r="B35" s="55" t="s">
        <v>6</v>
      </c>
      <c r="C35" s="56">
        <v>94529748</v>
      </c>
      <c r="D35" s="57"/>
      <c r="E35" s="57"/>
      <c r="F35" s="58"/>
      <c r="G35" s="59"/>
      <c r="H35" s="37"/>
      <c r="I35" s="37"/>
      <c r="J35" s="37"/>
      <c r="K35" s="37"/>
      <c r="L35" s="37"/>
      <c r="M35" s="37"/>
      <c r="N35" s="71"/>
      <c r="O35" s="37"/>
    </row>
    <row r="36" spans="1:15" s="1" customFormat="1" ht="12" customHeight="1">
      <c r="A36" s="25">
        <v>1</v>
      </c>
      <c r="B36" s="25">
        <v>5852</v>
      </c>
      <c r="C36" s="26" t="s">
        <v>46</v>
      </c>
      <c r="D36" s="30">
        <v>8</v>
      </c>
      <c r="E36" s="11">
        <f>D36*0.9</f>
        <v>7.2</v>
      </c>
      <c r="F36" s="25">
        <v>1</v>
      </c>
      <c r="G36" s="30">
        <v>8</v>
      </c>
      <c r="H36" s="30"/>
      <c r="I36" s="30">
        <f>E36*F36</f>
        <v>7.2</v>
      </c>
      <c r="J36" s="37"/>
      <c r="K36" s="37"/>
      <c r="L36" s="37"/>
      <c r="M36" s="37"/>
      <c r="N36" s="71"/>
      <c r="O36" s="37"/>
    </row>
    <row r="37" spans="1:15" s="1" customFormat="1" ht="12" customHeight="1">
      <c r="A37" s="25">
        <v>2</v>
      </c>
      <c r="B37" s="25">
        <v>5856</v>
      </c>
      <c r="C37" s="26" t="s">
        <v>47</v>
      </c>
      <c r="D37" s="30">
        <v>8</v>
      </c>
      <c r="E37" s="11">
        <f>D37*0.9</f>
        <v>7.2</v>
      </c>
      <c r="F37" s="25">
        <v>1</v>
      </c>
      <c r="G37" s="30">
        <v>8</v>
      </c>
      <c r="H37" s="30"/>
      <c r="I37" s="30">
        <f>E37*F37</f>
        <v>7.2</v>
      </c>
      <c r="J37" s="37"/>
      <c r="K37" s="37"/>
      <c r="L37" s="37"/>
      <c r="M37" s="37"/>
      <c r="N37" s="71"/>
      <c r="O37" s="37"/>
    </row>
    <row r="38" spans="1:15" s="1" customFormat="1" ht="12" customHeight="1">
      <c r="A38" s="25">
        <v>3</v>
      </c>
      <c r="B38" s="25">
        <v>5858</v>
      </c>
      <c r="C38" s="26" t="s">
        <v>48</v>
      </c>
      <c r="D38" s="30">
        <v>8</v>
      </c>
      <c r="E38" s="11">
        <f>D38*0.9</f>
        <v>7.2</v>
      </c>
      <c r="F38" s="25">
        <v>1</v>
      </c>
      <c r="G38" s="30">
        <v>8</v>
      </c>
      <c r="H38" s="30"/>
      <c r="I38" s="30">
        <f>E38*F38</f>
        <v>7.2</v>
      </c>
      <c r="J38" s="37"/>
      <c r="K38" s="37"/>
      <c r="L38" s="37"/>
      <c r="M38" s="37"/>
      <c r="N38" s="71"/>
      <c r="O38" s="37"/>
    </row>
    <row r="39" spans="1:15" s="1" customFormat="1" ht="12" customHeight="1">
      <c r="A39" s="25">
        <v>4</v>
      </c>
      <c r="B39" s="25">
        <v>5851</v>
      </c>
      <c r="C39" s="26" t="s">
        <v>49</v>
      </c>
      <c r="D39" s="30">
        <v>8</v>
      </c>
      <c r="E39" s="11">
        <f>D39*0.9</f>
        <v>7.2</v>
      </c>
      <c r="F39" s="25">
        <v>2</v>
      </c>
      <c r="G39" s="30">
        <v>16</v>
      </c>
      <c r="H39" s="30">
        <f>SUM(G36:G39)</f>
        <v>40</v>
      </c>
      <c r="I39" s="30">
        <f>E39*F39</f>
        <v>14.4</v>
      </c>
      <c r="J39" s="30">
        <f>SUM(I36:I39)</f>
        <v>36</v>
      </c>
      <c r="K39" s="69">
        <f>J39*54.87/969.17</f>
        <v>2.038156360597212</v>
      </c>
      <c r="L39" s="69">
        <f>SUM(J39:K39)</f>
        <v>38.03815636059721</v>
      </c>
      <c r="M39" s="69">
        <f>L39*1401.02/1024.03</f>
        <v>52.04165681115193</v>
      </c>
      <c r="N39" s="78">
        <f>M39*102.58/1401.02</f>
        <v>3.8103903982012857</v>
      </c>
      <c r="O39" s="83">
        <f>SUM(M39:N39)</f>
        <v>55.852047209353216</v>
      </c>
    </row>
    <row r="40" spans="1:15" s="1" customFormat="1" ht="12" customHeight="1">
      <c r="A40" s="54"/>
      <c r="B40" s="55" t="s">
        <v>50</v>
      </c>
      <c r="C40" s="56" t="s">
        <v>51</v>
      </c>
      <c r="D40" s="57"/>
      <c r="E40" s="57"/>
      <c r="F40" s="58"/>
      <c r="G40" s="59"/>
      <c r="H40" s="37"/>
      <c r="I40" s="37"/>
      <c r="J40" s="37"/>
      <c r="K40" s="37"/>
      <c r="L40" s="37"/>
      <c r="M40" s="37"/>
      <c r="N40" s="71"/>
      <c r="O40" s="37"/>
    </row>
    <row r="41" spans="1:15" s="1" customFormat="1" ht="12" customHeight="1">
      <c r="A41" s="54"/>
      <c r="B41" s="55" t="s">
        <v>8</v>
      </c>
      <c r="C41" s="56" t="s">
        <v>52</v>
      </c>
      <c r="D41" s="57"/>
      <c r="E41" s="57"/>
      <c r="F41" s="58"/>
      <c r="G41" s="59"/>
      <c r="H41" s="37"/>
      <c r="I41" s="37"/>
      <c r="J41" s="37"/>
      <c r="K41" s="37"/>
      <c r="L41" s="37"/>
      <c r="M41" s="37"/>
      <c r="N41" s="71"/>
      <c r="O41" s="37"/>
    </row>
    <row r="42" spans="1:15" s="1" customFormat="1" ht="12" customHeight="1">
      <c r="A42" s="54"/>
      <c r="B42" s="55" t="s">
        <v>5</v>
      </c>
      <c r="C42" s="60" t="s">
        <v>53</v>
      </c>
      <c r="D42" s="57"/>
      <c r="E42" s="57"/>
      <c r="F42" s="58"/>
      <c r="G42" s="59"/>
      <c r="H42" s="37"/>
      <c r="I42" s="37"/>
      <c r="J42" s="37"/>
      <c r="K42" s="37"/>
      <c r="L42" s="37"/>
      <c r="M42" s="37"/>
      <c r="N42" s="71"/>
      <c r="O42" s="37"/>
    </row>
    <row r="43" spans="1:15" s="1" customFormat="1" ht="12" customHeight="1">
      <c r="A43" s="54"/>
      <c r="B43" s="55" t="s">
        <v>6</v>
      </c>
      <c r="C43" s="56" t="s">
        <v>54</v>
      </c>
      <c r="D43" s="57"/>
      <c r="E43" s="57"/>
      <c r="F43" s="58"/>
      <c r="G43" s="59"/>
      <c r="H43" s="37"/>
      <c r="I43" s="37"/>
      <c r="J43" s="37"/>
      <c r="K43" s="37"/>
      <c r="L43" s="37"/>
      <c r="M43" s="37"/>
      <c r="N43" s="71"/>
      <c r="O43" s="37"/>
    </row>
    <row r="44" spans="1:15" s="1" customFormat="1" ht="12" customHeight="1">
      <c r="A44" s="25">
        <v>1</v>
      </c>
      <c r="B44" s="22" t="s">
        <v>14</v>
      </c>
      <c r="C44" s="23" t="s">
        <v>15</v>
      </c>
      <c r="D44" s="24">
        <v>60</v>
      </c>
      <c r="E44" s="11">
        <f>D44*0.9</f>
        <v>54</v>
      </c>
      <c r="F44" s="9">
        <v>1</v>
      </c>
      <c r="G44" s="11">
        <f>D44*F44</f>
        <v>60</v>
      </c>
      <c r="H44" s="11"/>
      <c r="I44" s="30">
        <f>E44*F44</f>
        <v>54</v>
      </c>
      <c r="J44" s="11"/>
      <c r="K44" s="68"/>
      <c r="L44" s="68"/>
      <c r="M44" s="68"/>
      <c r="N44" s="73"/>
      <c r="O44" s="68"/>
    </row>
    <row r="45" spans="1:15" s="31" customFormat="1" ht="12" customHeight="1">
      <c r="A45" s="25">
        <v>2</v>
      </c>
      <c r="B45" s="27" t="s">
        <v>25</v>
      </c>
      <c r="C45" s="28" t="s">
        <v>26</v>
      </c>
      <c r="D45" s="11">
        <v>5</v>
      </c>
      <c r="E45" s="11">
        <f>D45*0.9</f>
        <v>4.5</v>
      </c>
      <c r="F45" s="9">
        <v>1</v>
      </c>
      <c r="G45" s="11">
        <f>D45*F45</f>
        <v>5</v>
      </c>
      <c r="H45" s="11">
        <f>SUM(G44:G45)</f>
        <v>65</v>
      </c>
      <c r="I45" s="30">
        <f>E45*F45</f>
        <v>4.5</v>
      </c>
      <c r="J45" s="11">
        <f>SUM(I44:I45)</f>
        <v>58.5</v>
      </c>
      <c r="K45" s="69">
        <f>J45*54.87/969.17</f>
        <v>3.31200408597047</v>
      </c>
      <c r="L45" s="69">
        <f>SUM(J45:K45)</f>
        <v>61.81200408597047</v>
      </c>
      <c r="M45" s="69">
        <v>84.56</v>
      </c>
      <c r="N45" s="78">
        <f>M45*102.58/1401.02</f>
        <v>6.191321180282937</v>
      </c>
      <c r="O45" s="83">
        <f>SUM(M45:N45)</f>
        <v>90.75132118028294</v>
      </c>
    </row>
    <row r="46" spans="1:15" s="1" customFormat="1" ht="12" customHeight="1">
      <c r="A46" s="25"/>
      <c r="B46" s="6"/>
      <c r="C46" s="8" t="s">
        <v>9</v>
      </c>
      <c r="D46" s="4"/>
      <c r="E46" s="4"/>
      <c r="F46" s="6"/>
      <c r="G46" s="4"/>
      <c r="H46" s="11"/>
      <c r="I46" s="37"/>
      <c r="J46" s="11"/>
      <c r="K46" s="37"/>
      <c r="L46" s="37"/>
      <c r="M46" s="37"/>
      <c r="N46" s="71"/>
      <c r="O46" s="37"/>
    </row>
    <row r="47" spans="1:15" s="1" customFormat="1" ht="12" customHeight="1">
      <c r="A47" s="25">
        <v>1</v>
      </c>
      <c r="B47" s="39">
        <v>5780</v>
      </c>
      <c r="C47" s="40" t="s">
        <v>17</v>
      </c>
      <c r="D47" s="41">
        <v>5</v>
      </c>
      <c r="E47" s="11">
        <f>D47*0.9</f>
        <v>4.5</v>
      </c>
      <c r="F47" s="42">
        <v>3</v>
      </c>
      <c r="G47" s="11">
        <f>D47*F47</f>
        <v>15</v>
      </c>
      <c r="H47" s="11"/>
      <c r="I47" s="30">
        <f>E47*F47</f>
        <v>13.5</v>
      </c>
      <c r="J47" s="11"/>
      <c r="K47" s="37"/>
      <c r="L47" s="37"/>
      <c r="M47" s="37"/>
      <c r="N47" s="71"/>
      <c r="O47" s="37"/>
    </row>
    <row r="48" spans="1:15" s="1" customFormat="1" ht="12" customHeight="1">
      <c r="A48" s="25">
        <v>2</v>
      </c>
      <c r="B48" s="39">
        <v>5781</v>
      </c>
      <c r="C48" s="40" t="s">
        <v>18</v>
      </c>
      <c r="D48" s="41">
        <v>5</v>
      </c>
      <c r="E48" s="11">
        <f aca="true" t="shared" si="0" ref="E48:E61">D48*0.9</f>
        <v>4.5</v>
      </c>
      <c r="F48" s="42">
        <v>2</v>
      </c>
      <c r="G48" s="11">
        <f aca="true" t="shared" si="1" ref="G48:G61">D48*F48</f>
        <v>10</v>
      </c>
      <c r="H48" s="11"/>
      <c r="I48" s="30">
        <f aca="true" t="shared" si="2" ref="I48:I61">E48*F48</f>
        <v>9</v>
      </c>
      <c r="J48" s="11"/>
      <c r="K48" s="37"/>
      <c r="L48" s="37"/>
      <c r="M48" s="37"/>
      <c r="N48" s="71"/>
      <c r="O48" s="37"/>
    </row>
    <row r="49" spans="1:15" s="1" customFormat="1" ht="12" customHeight="1">
      <c r="A49" s="25">
        <v>3</v>
      </c>
      <c r="B49" s="39">
        <v>5782</v>
      </c>
      <c r="C49" s="40" t="s">
        <v>24</v>
      </c>
      <c r="D49" s="41">
        <v>5</v>
      </c>
      <c r="E49" s="11">
        <f t="shared" si="0"/>
        <v>4.5</v>
      </c>
      <c r="F49" s="42">
        <v>1</v>
      </c>
      <c r="G49" s="11">
        <f t="shared" si="1"/>
        <v>5</v>
      </c>
      <c r="H49" s="11"/>
      <c r="I49" s="30">
        <f t="shared" si="2"/>
        <v>4.5</v>
      </c>
      <c r="J49" s="11"/>
      <c r="K49" s="37"/>
      <c r="L49" s="37"/>
      <c r="M49" s="37"/>
      <c r="N49" s="71"/>
      <c r="O49" s="37"/>
    </row>
    <row r="50" spans="1:15" s="31" customFormat="1" ht="12" customHeight="1">
      <c r="A50" s="25">
        <v>4</v>
      </c>
      <c r="B50" s="27" t="s">
        <v>25</v>
      </c>
      <c r="C50" s="28" t="s">
        <v>26</v>
      </c>
      <c r="D50" s="11">
        <v>5</v>
      </c>
      <c r="E50" s="11">
        <f t="shared" si="0"/>
        <v>4.5</v>
      </c>
      <c r="F50" s="9">
        <v>9</v>
      </c>
      <c r="G50" s="11">
        <f t="shared" si="1"/>
        <v>45</v>
      </c>
      <c r="H50" s="11"/>
      <c r="I50" s="30">
        <f t="shared" si="2"/>
        <v>40.5</v>
      </c>
      <c r="J50" s="11"/>
      <c r="K50" s="65"/>
      <c r="L50" s="65"/>
      <c r="M50" s="65"/>
      <c r="N50" s="72"/>
      <c r="O50" s="47"/>
    </row>
    <row r="51" spans="1:15" s="1" customFormat="1" ht="12" customHeight="1">
      <c r="A51" s="25">
        <v>5</v>
      </c>
      <c r="B51" s="27" t="s">
        <v>27</v>
      </c>
      <c r="C51" s="28" t="s">
        <v>28</v>
      </c>
      <c r="D51" s="11">
        <v>0.6</v>
      </c>
      <c r="E51" s="11">
        <f t="shared" si="0"/>
        <v>0.54</v>
      </c>
      <c r="F51" s="9">
        <v>30</v>
      </c>
      <c r="G51" s="11">
        <f t="shared" si="1"/>
        <v>18</v>
      </c>
      <c r="H51" s="11"/>
      <c r="I51" s="30">
        <f t="shared" si="2"/>
        <v>16.200000000000003</v>
      </c>
      <c r="J51" s="11"/>
      <c r="K51" s="37"/>
      <c r="L51" s="37"/>
      <c r="M51" s="37"/>
      <c r="N51" s="71"/>
      <c r="O51" s="37"/>
    </row>
    <row r="52" spans="1:15" s="1" customFormat="1" ht="12" customHeight="1">
      <c r="A52" s="25">
        <v>6</v>
      </c>
      <c r="B52" s="27" t="s">
        <v>29</v>
      </c>
      <c r="C52" s="28" t="s">
        <v>30</v>
      </c>
      <c r="D52" s="11">
        <v>0.6</v>
      </c>
      <c r="E52" s="11">
        <f t="shared" si="0"/>
        <v>0.54</v>
      </c>
      <c r="F52" s="9">
        <v>20</v>
      </c>
      <c r="G52" s="11">
        <f t="shared" si="1"/>
        <v>12</v>
      </c>
      <c r="H52" s="11"/>
      <c r="I52" s="30">
        <f t="shared" si="2"/>
        <v>10.8</v>
      </c>
      <c r="J52" s="11"/>
      <c r="K52" s="37"/>
      <c r="L52" s="37"/>
      <c r="M52" s="37"/>
      <c r="N52" s="71"/>
      <c r="O52" s="37"/>
    </row>
    <row r="53" spans="1:15" s="2" customFormat="1" ht="12" customHeight="1">
      <c r="A53" s="25">
        <v>7</v>
      </c>
      <c r="B53" s="27" t="s">
        <v>31</v>
      </c>
      <c r="C53" s="28" t="s">
        <v>32</v>
      </c>
      <c r="D53" s="11">
        <v>0.6</v>
      </c>
      <c r="E53" s="11">
        <f t="shared" si="0"/>
        <v>0.54</v>
      </c>
      <c r="F53" s="9">
        <v>5</v>
      </c>
      <c r="G53" s="11">
        <f t="shared" si="1"/>
        <v>3</v>
      </c>
      <c r="H53" s="11"/>
      <c r="I53" s="30">
        <f t="shared" si="2"/>
        <v>2.7</v>
      </c>
      <c r="J53" s="11"/>
      <c r="K53" s="66"/>
      <c r="L53" s="66"/>
      <c r="M53" s="66"/>
      <c r="N53" s="74"/>
      <c r="O53" s="80"/>
    </row>
    <row r="54" spans="1:15" s="1" customFormat="1" ht="12" customHeight="1">
      <c r="A54" s="25">
        <v>8</v>
      </c>
      <c r="B54" s="9" t="s">
        <v>33</v>
      </c>
      <c r="C54" s="10" t="s">
        <v>34</v>
      </c>
      <c r="D54" s="11">
        <v>0.6</v>
      </c>
      <c r="E54" s="11">
        <f t="shared" si="0"/>
        <v>0.54</v>
      </c>
      <c r="F54" s="9">
        <v>20</v>
      </c>
      <c r="G54" s="11">
        <f t="shared" si="1"/>
        <v>12</v>
      </c>
      <c r="H54" s="11"/>
      <c r="I54" s="30">
        <f t="shared" si="2"/>
        <v>10.8</v>
      </c>
      <c r="J54" s="11"/>
      <c r="K54" s="37"/>
      <c r="L54" s="37"/>
      <c r="M54" s="37"/>
      <c r="N54" s="71"/>
      <c r="O54" s="37"/>
    </row>
    <row r="55" spans="1:15" s="2" customFormat="1" ht="12" customHeight="1">
      <c r="A55" s="25">
        <v>10</v>
      </c>
      <c r="B55" s="43">
        <v>5815</v>
      </c>
      <c r="C55" s="44" t="s">
        <v>16</v>
      </c>
      <c r="D55" s="30">
        <v>8</v>
      </c>
      <c r="E55" s="11">
        <f t="shared" si="0"/>
        <v>7.2</v>
      </c>
      <c r="F55" s="45">
        <v>2</v>
      </c>
      <c r="G55" s="11">
        <f t="shared" si="1"/>
        <v>16</v>
      </c>
      <c r="H55" s="11"/>
      <c r="I55" s="30">
        <f t="shared" si="2"/>
        <v>14.4</v>
      </c>
      <c r="J55" s="11"/>
      <c r="K55" s="66"/>
      <c r="L55" s="66"/>
      <c r="M55" s="66"/>
      <c r="N55" s="74"/>
      <c r="O55" s="80"/>
    </row>
    <row r="56" spans="1:15" s="2" customFormat="1" ht="12" customHeight="1">
      <c r="A56" s="25">
        <v>11</v>
      </c>
      <c r="B56" s="9">
        <v>5807</v>
      </c>
      <c r="C56" s="10" t="s">
        <v>35</v>
      </c>
      <c r="D56" s="11">
        <v>8</v>
      </c>
      <c r="E56" s="11">
        <f t="shared" si="0"/>
        <v>7.2</v>
      </c>
      <c r="F56" s="9">
        <v>1</v>
      </c>
      <c r="G56" s="11">
        <f t="shared" si="1"/>
        <v>8</v>
      </c>
      <c r="H56" s="11"/>
      <c r="I56" s="30">
        <f t="shared" si="2"/>
        <v>7.2</v>
      </c>
      <c r="J56" s="11"/>
      <c r="K56" s="66"/>
      <c r="L56" s="66"/>
      <c r="M56" s="66"/>
      <c r="N56" s="74"/>
      <c r="O56" s="80"/>
    </row>
    <row r="57" spans="1:15" s="2" customFormat="1" ht="12" customHeight="1">
      <c r="A57" s="25">
        <v>12</v>
      </c>
      <c r="B57" s="62" t="s">
        <v>36</v>
      </c>
      <c r="C57" s="76" t="s">
        <v>37</v>
      </c>
      <c r="D57" s="77">
        <v>0.6</v>
      </c>
      <c r="E57" s="11">
        <f t="shared" si="0"/>
        <v>0.54</v>
      </c>
      <c r="F57" s="9">
        <v>10</v>
      </c>
      <c r="G57" s="11">
        <f t="shared" si="1"/>
        <v>6</v>
      </c>
      <c r="H57" s="11"/>
      <c r="I57" s="30">
        <f t="shared" si="2"/>
        <v>5.4</v>
      </c>
      <c r="J57" s="11"/>
      <c r="K57" s="66"/>
      <c r="L57" s="66"/>
      <c r="M57" s="66"/>
      <c r="N57" s="74"/>
      <c r="O57" s="80"/>
    </row>
    <row r="58" spans="1:15" s="2" customFormat="1" ht="12" customHeight="1">
      <c r="A58" s="25">
        <v>13</v>
      </c>
      <c r="B58" s="62" t="s">
        <v>38</v>
      </c>
      <c r="C58" s="76" t="s">
        <v>39</v>
      </c>
      <c r="D58" s="77">
        <v>0.6</v>
      </c>
      <c r="E58" s="11">
        <f t="shared" si="0"/>
        <v>0.54</v>
      </c>
      <c r="F58" s="7">
        <v>4</v>
      </c>
      <c r="G58" s="11">
        <f t="shared" si="1"/>
        <v>2.4</v>
      </c>
      <c r="H58" s="11"/>
      <c r="I58" s="30">
        <f t="shared" si="2"/>
        <v>2.16</v>
      </c>
      <c r="J58" s="11"/>
      <c r="K58" s="66"/>
      <c r="L58" s="66"/>
      <c r="M58" s="66"/>
      <c r="N58" s="74"/>
      <c r="O58" s="80"/>
    </row>
    <row r="59" spans="1:15" s="2" customFormat="1" ht="12" customHeight="1">
      <c r="A59" s="25">
        <v>14</v>
      </c>
      <c r="B59" s="9" t="s">
        <v>40</v>
      </c>
      <c r="C59" s="10" t="s">
        <v>41</v>
      </c>
      <c r="D59" s="11">
        <v>0.6</v>
      </c>
      <c r="E59" s="11">
        <f t="shared" si="0"/>
        <v>0.54</v>
      </c>
      <c r="F59" s="9">
        <v>2</v>
      </c>
      <c r="G59" s="11">
        <f t="shared" si="1"/>
        <v>1.2</v>
      </c>
      <c r="H59" s="11"/>
      <c r="I59" s="30">
        <f t="shared" si="2"/>
        <v>1.08</v>
      </c>
      <c r="J59" s="11"/>
      <c r="K59" s="66"/>
      <c r="L59" s="66"/>
      <c r="M59" s="66"/>
      <c r="N59" s="74"/>
      <c r="O59" s="80"/>
    </row>
    <row r="60" spans="1:15" s="2" customFormat="1" ht="12" customHeight="1">
      <c r="A60" s="25">
        <v>15</v>
      </c>
      <c r="B60" s="9">
        <v>5753</v>
      </c>
      <c r="C60" s="10" t="s">
        <v>42</v>
      </c>
      <c r="D60" s="11">
        <v>5.25</v>
      </c>
      <c r="E60" s="11">
        <f t="shared" si="0"/>
        <v>4.7250000000000005</v>
      </c>
      <c r="F60" s="9">
        <v>5</v>
      </c>
      <c r="G60" s="11">
        <f t="shared" si="1"/>
        <v>26.25</v>
      </c>
      <c r="H60" s="11"/>
      <c r="I60" s="30">
        <f t="shared" si="2"/>
        <v>23.625000000000004</v>
      </c>
      <c r="J60" s="11"/>
      <c r="K60" s="66"/>
      <c r="L60" s="66"/>
      <c r="M60" s="66"/>
      <c r="N60" s="74"/>
      <c r="O60" s="80"/>
    </row>
    <row r="61" spans="1:15" ht="12.75">
      <c r="A61" s="25">
        <v>16</v>
      </c>
      <c r="B61" s="9">
        <v>375</v>
      </c>
      <c r="C61" s="10" t="s">
        <v>13</v>
      </c>
      <c r="D61" s="11">
        <v>12</v>
      </c>
      <c r="E61" s="11">
        <f t="shared" si="0"/>
        <v>10.8</v>
      </c>
      <c r="F61" s="9">
        <v>1</v>
      </c>
      <c r="G61" s="11">
        <f t="shared" si="1"/>
        <v>12</v>
      </c>
      <c r="H61" s="11">
        <f>SUM(G47:G61)</f>
        <v>191.85</v>
      </c>
      <c r="I61" s="30">
        <f t="shared" si="2"/>
        <v>10.8</v>
      </c>
      <c r="J61" s="11">
        <f>SUM(I47:I61)</f>
        <v>172.66500000000002</v>
      </c>
      <c r="K61" s="69">
        <f>J61*54.87/969.17</f>
        <v>9.77550744451438</v>
      </c>
      <c r="L61" s="69">
        <f>SUM(J61:K61)</f>
        <v>182.4405074445144</v>
      </c>
      <c r="M61" s="69">
        <f>L61*1401.02/1024.03</f>
        <v>249.60479648048744</v>
      </c>
      <c r="N61" s="78">
        <f>M61*102.58/1401.02</f>
        <v>18.275584947372913</v>
      </c>
      <c r="O61" s="82">
        <f>SUM(M61:N61)</f>
        <v>267.88038142786036</v>
      </c>
    </row>
    <row r="62" spans="7:15" ht="12.75">
      <c r="G62" s="79">
        <f aca="true" t="shared" si="3" ref="G62:O62">SUM(G2:G61)</f>
        <v>1076.8500000000001</v>
      </c>
      <c r="H62" s="79">
        <f t="shared" si="3"/>
        <v>1076.85</v>
      </c>
      <c r="I62" s="79">
        <f t="shared" si="3"/>
        <v>969.1650000000001</v>
      </c>
      <c r="J62" s="79">
        <f t="shared" si="3"/>
        <v>969.165</v>
      </c>
      <c r="K62" s="79">
        <f t="shared" si="3"/>
        <v>54.869716922727704</v>
      </c>
      <c r="L62" s="79">
        <f t="shared" si="3"/>
        <v>1024.0347169227277</v>
      </c>
      <c r="M62" s="79">
        <f t="shared" si="3"/>
        <v>1401.018761109102</v>
      </c>
      <c r="N62" s="79">
        <f t="shared" si="3"/>
        <v>102.57990929078221</v>
      </c>
      <c r="O62" s="21">
        <f t="shared" si="3"/>
        <v>1503.5986703998842</v>
      </c>
    </row>
    <row r="64" ht="12.75">
      <c r="C64" s="16" t="s">
        <v>11</v>
      </c>
    </row>
    <row r="65" ht="15">
      <c r="G65" s="17"/>
    </row>
    <row r="66" spans="3:7" ht="29.25">
      <c r="C66" s="18" t="s">
        <v>9</v>
      </c>
      <c r="G66" s="17"/>
    </row>
    <row r="67" spans="3:7" ht="15">
      <c r="C67" s="3" t="s">
        <v>12</v>
      </c>
      <c r="G67" s="19"/>
    </row>
    <row r="68" spans="3:7" ht="12.75">
      <c r="C68" s="3">
        <v>96221803</v>
      </c>
      <c r="G68" s="20"/>
    </row>
  </sheetData>
  <sheetProtection/>
  <hyperlinks>
    <hyperlink ref="C9" r:id="rId1" display="janhotoastmaster@gmail.com"/>
    <hyperlink ref="C19" r:id="rId2" display="soroptimist.xuying@gmail.com"/>
    <hyperlink ref="C34" r:id="rId3" display="ssa.toastmasters@gmail.com"/>
    <hyperlink ref="C29" r:id="rId4" display="teammctan@gmail.com"/>
  </hyperlinks>
  <printOptions/>
  <pageMargins left="0.25" right="0.25" top="0.75" bottom="0.75" header="0.3" footer="0.3"/>
  <pageSetup fitToHeight="0" fitToWidth="1" horizontalDpi="600" verticalDpi="600" orientation="landscape" paperSize="9" scale="91" r:id="rId5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Yiang Ping Tay</cp:lastModifiedBy>
  <cp:lastPrinted>2021-12-10T15:24:09Z</cp:lastPrinted>
  <dcterms:created xsi:type="dcterms:W3CDTF">2006-02-25T13:48:34Z</dcterms:created>
  <dcterms:modified xsi:type="dcterms:W3CDTF">2023-08-29T14:51:12Z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