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'Sheet1'!$A$1:$O$156</definedName>
  </definedNames>
  <calcPr fullCalcOnLoad="1"/>
</workbook>
</file>

<file path=xl/sharedStrings.xml><?xml version="1.0" encoding="utf-8"?>
<sst xmlns="http://schemas.openxmlformats.org/spreadsheetml/2006/main" count="277" uniqueCount="157">
  <si>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</si>
  <si>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</si>
  <si>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</si>
  <si>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</si>
  <si>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</si>
  <si>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</si>
  <si>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</si>
  <si>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</si>
  <si>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</si>
  <si>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</si>
  <si>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393BS</t>
  </si>
  <si>
    <t>Best Speaker Ribbon Set (Set of 10)</t>
  </si>
  <si>
    <t>393BE</t>
  </si>
  <si>
    <t xml:space="preserve">Best Evaluator Ribbon Set (Set of 10) </t>
  </si>
  <si>
    <t>393BTT</t>
  </si>
  <si>
    <t>Best Table Topic Ribbon Set (Set of 10) </t>
  </si>
  <si>
    <t>393FT</t>
  </si>
  <si>
    <t>First Timers Ribbon Set (Set of 10)</t>
  </si>
  <si>
    <t>6850K</t>
  </si>
  <si>
    <t>9111 4405</t>
  </si>
  <si>
    <t>wravencorp@hotmail.com</t>
  </si>
  <si>
    <t>Shaun Aw</t>
  </si>
  <si>
    <t>Cheng San</t>
  </si>
  <si>
    <t>Mini Notebook and Pen Set</t>
  </si>
  <si>
    <t>Changi Simei Toastmaster Club</t>
  </si>
  <si>
    <t>Chan Sok Mun</t>
  </si>
  <si>
    <t>sokmunc21@gmail.com</t>
  </si>
  <si>
    <t xml:space="preserve">5801Z </t>
  </si>
  <si>
    <t>Club Officer Pin Set</t>
  </si>
  <si>
    <t>Competent Communicator Pin</t>
  </si>
  <si>
    <t xml:space="preserve">Secretary </t>
  </si>
  <si>
    <t xml:space="preserve">Sergeant at Arms </t>
  </si>
  <si>
    <t xml:space="preserve">Vice President Education </t>
  </si>
  <si>
    <t>Vice President Public Relations</t>
  </si>
  <si>
    <t xml:space="preserve">Vice President Membership </t>
  </si>
  <si>
    <t>393RP</t>
  </si>
  <si>
    <t>Club Ribbon Pack (set of 5)</t>
  </si>
  <si>
    <t>393CC</t>
  </si>
  <si>
    <t>Competent Communicator Ribbon Set (set of 10)</t>
  </si>
  <si>
    <t>393HALFCC</t>
  </si>
  <si>
    <t xml:space="preserve">Half Competent Communicator Ribbon (set of 10) </t>
  </si>
  <si>
    <t xml:space="preserve">Ballots and Brief Evaluations (1 set of 500) </t>
  </si>
  <si>
    <r>
      <t xml:space="preserve">The Icebreaker Ribbons </t>
    </r>
    <r>
      <rPr>
        <sz val="10"/>
        <color indexed="8"/>
        <rFont val="Arial"/>
        <family val="2"/>
      </rPr>
      <t>(Set of 10)</t>
    </r>
  </si>
  <si>
    <t>Brilliant Advanced Toastmasters Club</t>
  </si>
  <si>
    <t>Lim S eh Leng</t>
  </si>
  <si>
    <t>lsehleng@singnet.com.sg</t>
  </si>
  <si>
    <t>1959A</t>
  </si>
  <si>
    <t>Gold Eagle Cup Trophy(small)</t>
  </si>
  <si>
    <t>1959B</t>
  </si>
  <si>
    <t>Gold Eagle Cup Trophy(medium)</t>
  </si>
  <si>
    <t>1959C</t>
  </si>
  <si>
    <t>Gold Eagle Cup Trophy(Large)</t>
  </si>
  <si>
    <t>1988A</t>
  </si>
  <si>
    <t>Zenith Star Award(Gold)</t>
  </si>
  <si>
    <t>1988B</t>
  </si>
  <si>
    <t>Zenith Star Award(Silver)</t>
  </si>
  <si>
    <t>1988C</t>
  </si>
  <si>
    <t>Zenith Star Award(Black Pearl)</t>
  </si>
  <si>
    <t>Highlighter Pen</t>
  </si>
  <si>
    <t>Promotional Gavel Pencil</t>
  </si>
  <si>
    <t xml:space="preserve">SIM 2 </t>
  </si>
  <si>
    <t>Jacky</t>
  </si>
  <si>
    <t>tohuangjia@gmail.com</t>
  </si>
  <si>
    <t>407K</t>
  </si>
  <si>
    <t>Competent Communicator Manual Speech Ribbon Set</t>
  </si>
  <si>
    <t xml:space="preserve">SAP </t>
  </si>
  <si>
    <t>Gerald Stricker</t>
  </si>
  <si>
    <t>gerald.stricker@sap.com</t>
  </si>
  <si>
    <t>Best Speaker Ribbon (set of 10)</t>
  </si>
  <si>
    <t>Best Evaluator Ribbon  (set of 10)</t>
  </si>
  <si>
    <t>Best Table Topics Ribbon (set of 10)</t>
  </si>
  <si>
    <t>First Timer's Ribbon (set of 10)</t>
  </si>
  <si>
    <t>Competent Communication (4 pack)</t>
  </si>
  <si>
    <t>1555L</t>
  </si>
  <si>
    <t>Competent Leadership (4 pack)</t>
  </si>
  <si>
    <t>Ballots and Brief Evaluations (set of 500)</t>
  </si>
  <si>
    <t xml:space="preserve">393IB </t>
  </si>
  <si>
    <t>The Ice Breaker Ribbon (Set of 10)</t>
  </si>
  <si>
    <t>Division Z</t>
  </si>
  <si>
    <t>Jenny Au</t>
  </si>
  <si>
    <t>jennytpc@gmail.com</t>
  </si>
  <si>
    <t>Club Ribbon Pack</t>
  </si>
  <si>
    <t>394ALB</t>
  </si>
  <si>
    <t>Advanced Leader Bronze Ribbon</t>
  </si>
  <si>
    <t>Marine Parade Toastmasters Club</t>
  </si>
  <si>
    <t>Loy Yoke Fong</t>
  </si>
  <si>
    <t>yokefongloy@hotmail.com</t>
  </si>
  <si>
    <t>Best Speaker Ribbon Set (set of 10)</t>
  </si>
  <si>
    <t>Best Evaluator Ribbon Set (set of 10)</t>
  </si>
  <si>
    <t>Best Table Topics Ribbon Set (set of 10)</t>
  </si>
  <si>
    <t>The Icebreaker Ribbon (set of 10)</t>
  </si>
  <si>
    <t>5801Z</t>
  </si>
  <si>
    <t>Club Officer pin set (set of 8)</t>
  </si>
  <si>
    <t>Toastmasters Francophone de Singapour</t>
  </si>
  <si>
    <t>Ann Vijay</t>
  </si>
  <si>
    <t>annvijay@yahoo.com</t>
  </si>
  <si>
    <t>Toastmasters Club banner with customisation Line 1: Toastmasters Francophone de Singapour</t>
  </si>
  <si>
    <t>Line 2:  Club 1515540</t>
  </si>
  <si>
    <t>Line 3: Singapore</t>
  </si>
  <si>
    <t>Line 4: Chartered 2010</t>
  </si>
  <si>
    <t>AIA Toastmasters Club</t>
  </si>
  <si>
    <t>GERALD YONG</t>
  </si>
  <si>
    <t>geraldyong_kh@aia.com.sg</t>
  </si>
  <si>
    <t>The Art of Effective Evaluation</t>
  </si>
  <si>
    <t xml:space="preserve">Part of 5801Z </t>
  </si>
  <si>
    <t>394ACB</t>
  </si>
  <si>
    <t>Advanced Communicator Bronze Ribbon</t>
  </si>
  <si>
    <t>394ACS</t>
  </si>
  <si>
    <t>Advanced Communicator Silver Ribbon</t>
  </si>
  <si>
    <t>394ALS</t>
  </si>
  <si>
    <t>Advanced Leader Silver Ribbon</t>
  </si>
  <si>
    <t>393CL</t>
  </si>
  <si>
    <t>Daisy Yeo</t>
  </si>
  <si>
    <t>newlife_yci@hotmail.com</t>
  </si>
  <si>
    <t>Clementi CC</t>
  </si>
  <si>
    <t>Promotional Magnet</t>
  </si>
  <si>
    <t>unit price US</t>
  </si>
  <si>
    <t>Less 10%-20% Discount</t>
  </si>
  <si>
    <t>Total before Discount</t>
  </si>
  <si>
    <t>After Discount</t>
  </si>
  <si>
    <t>Total after Discount</t>
  </si>
  <si>
    <t>Total US</t>
  </si>
  <si>
    <t>Totol S$</t>
  </si>
  <si>
    <t>Apportion Shipping Charges US$266.85</t>
  </si>
  <si>
    <t>GST+ Ins+ Handling from DHL $205.55</t>
  </si>
  <si>
    <t xml:space="preserve"> </t>
  </si>
  <si>
    <t>1916A</t>
  </si>
  <si>
    <t>Gavel Paperweight</t>
  </si>
  <si>
    <t>District 80</t>
  </si>
  <si>
    <t>SMA</t>
  </si>
  <si>
    <t>Theresa Sng</t>
  </si>
  <si>
    <t>Competent Leader Ribbon set (set of 10)</t>
  </si>
  <si>
    <t xml:space="preserve">US$2195.05/S$3058.85 exchange rate </t>
  </si>
  <si>
    <t>PQD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</si>
  <si>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</si>
  <si>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</si>
  <si>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sagitarius99@gmail.com</t>
  </si>
  <si>
    <t>S$10.70</t>
  </si>
  <si>
    <t>Stock</t>
  </si>
  <si>
    <t>Braddell Heights II Toastmasters Club</t>
  </si>
  <si>
    <t>Leela Kalwani/Simon Foo/William Wong</t>
  </si>
  <si>
    <t>coolina.7511@gmail.com/Simon Foo Sek San &lt;simonfooss@gmail.com&gt;/williamwong@moklee.com.sg</t>
  </si>
  <si>
    <t>81575100/96493584/97301111</t>
  </si>
  <si>
    <t>Membership Pin (Full Colour)</t>
  </si>
  <si>
    <t>S$9.00</t>
  </si>
  <si>
    <t>Sergeant at Arms </t>
  </si>
  <si>
    <t>Vice President Education </t>
  </si>
  <si>
    <t>S$12.80</t>
  </si>
  <si>
    <t>Neil Han</t>
  </si>
  <si>
    <t>Leng Kee Advanced TMC</t>
  </si>
  <si>
    <t>Robert Ng</t>
  </si>
  <si>
    <t>tmrobertng@gmail.com</t>
  </si>
  <si>
    <t>Competent Leadership manual</t>
  </si>
  <si>
    <t>S$11.30</t>
  </si>
  <si>
    <t>Hong Kah North TMC</t>
  </si>
  <si>
    <t>neilhan@hotmail.com</t>
  </si>
  <si>
    <t>Treasurer Pin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</si>
</sst>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\ ;&quot;$&quot;\(#,##0.00\)"/>
    <numFmt numFmtId="176" formatCode="\$#,##0.00"/>
    <numFmt numFmtId="177" formatCode="&quot;$&quot;#,##0.000"/>
    <numFmt numFmtId="178" formatCode="&quot;$&quot;#,##0.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D252C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0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top" wrapText="1"/>
    </xf>
    <xf numFmtId="164" fontId="0" fillId="33" borderId="10" xfId="0" applyNumberFormat="1" applyFont="1" applyFill="1" applyBorder="1" applyAlignment="1">
      <alignment horizontal="center" vertical="top" wrapText="1"/>
    </xf>
    <xf numFmtId="0" fontId="4" fillId="0" borderId="12" xfId="53" applyFill="1" applyBorder="1" applyAlignment="1" applyProtection="1">
      <alignment horizontal="left" vertical="top" wrapText="1"/>
      <protection/>
    </xf>
    <xf numFmtId="0" fontId="46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8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4" fillId="0" borderId="10" xfId="53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4" fontId="1" fillId="0" borderId="15" xfId="0" applyNumberFormat="1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176" fontId="0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vertical="top"/>
    </xf>
    <xf numFmtId="176" fontId="0" fillId="0" borderId="17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8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164" fontId="1" fillId="33" borderId="10" xfId="0" applyNumberFormat="1" applyFont="1" applyFill="1" applyBorder="1" applyAlignment="1">
      <alignment horizontal="center" vertical="top" wrapText="1"/>
    </xf>
    <xf numFmtId="164" fontId="1" fillId="16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44" fontId="28" fillId="0" borderId="0" xfId="44" applyFont="1" applyAlignment="1">
      <alignment vertical="top"/>
    </xf>
    <xf numFmtId="0" fontId="0" fillId="0" borderId="0" xfId="0" applyFill="1" applyAlignment="1">
      <alignment vertical="top"/>
    </xf>
    <xf numFmtId="44" fontId="28" fillId="0" borderId="0" xfId="44" applyFont="1" applyFill="1" applyAlignment="1">
      <alignment vertical="top"/>
    </xf>
    <xf numFmtId="0" fontId="8" fillId="0" borderId="19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44" fontId="1" fillId="0" borderId="0" xfId="44" applyFont="1" applyFill="1" applyAlignment="1">
      <alignment vertical="top" wrapText="1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 vertical="top" wrapText="1"/>
    </xf>
    <xf numFmtId="164" fontId="0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ravencorp@hotmail.com" TargetMode="External" /><Relationship Id="rId2" Type="http://schemas.openxmlformats.org/officeDocument/2006/relationships/hyperlink" Target="mailto:sokmunc21@gmail.com" TargetMode="External" /><Relationship Id="rId3" Type="http://schemas.openxmlformats.org/officeDocument/2006/relationships/hyperlink" Target="mailto:lsehleng@singnet.com.sg" TargetMode="External" /><Relationship Id="rId4" Type="http://schemas.openxmlformats.org/officeDocument/2006/relationships/hyperlink" Target="mailto:tohuangjia@gmail.com" TargetMode="External" /><Relationship Id="rId5" Type="http://schemas.openxmlformats.org/officeDocument/2006/relationships/hyperlink" Target="mailto:Toastmasters@Hope" TargetMode="External" /><Relationship Id="rId6" Type="http://schemas.openxmlformats.org/officeDocument/2006/relationships/hyperlink" Target="mailto:saj.kumar.k@sap.com" TargetMode="External" /><Relationship Id="rId7" Type="http://schemas.openxmlformats.org/officeDocument/2006/relationships/hyperlink" Target="mailto:newlife_yci@hotmail.com" TargetMode="External" /><Relationship Id="rId8" Type="http://schemas.openxmlformats.org/officeDocument/2006/relationships/hyperlink" Target="mailto:annvijay@yahoo.com" TargetMode="External" /><Relationship Id="rId9" Type="http://schemas.openxmlformats.org/officeDocument/2006/relationships/hyperlink" Target="mailto:geraldyong_kh@aia.com.sg" TargetMode="External" /><Relationship Id="rId10" Type="http://schemas.openxmlformats.org/officeDocument/2006/relationships/hyperlink" Target="mailto:geraldyong_kh@aia.com.sg" TargetMode="External" /><Relationship Id="rId11" Type="http://schemas.openxmlformats.org/officeDocument/2006/relationships/hyperlink" Target="mailto:jennytpc@gmail.com" TargetMode="External" /><Relationship Id="rId12" Type="http://schemas.openxmlformats.org/officeDocument/2006/relationships/hyperlink" Target="mailto:Toastmasters@Hope" TargetMode="External" /><Relationship Id="rId13" Type="http://schemas.openxmlformats.org/officeDocument/2006/relationships/hyperlink" Target="mailto:newlife_yci@hotmail.com" TargetMode="External" /><Relationship Id="rId14" Type="http://schemas.openxmlformats.org/officeDocument/2006/relationships/hyperlink" Target="mailto:sagitarius99@gmail.com" TargetMode="External" /><Relationship Id="rId15" Type="http://schemas.openxmlformats.org/officeDocument/2006/relationships/hyperlink" Target="mailto:tmrobertng@gmail.com" TargetMode="External" /><Relationship Id="rId16" Type="http://schemas.openxmlformats.org/officeDocument/2006/relationships/hyperlink" Target="mailto:neilhan@hotmail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tabSelected="1" zoomScalePageLayoutView="0" workbookViewId="0" topLeftCell="A28">
      <selection activeCell="P50" sqref="P50"/>
    </sheetView>
  </sheetViews>
  <sheetFormatPr defaultColWidth="9.140625" defaultRowHeight="12.75"/>
  <cols>
    <col min="1" max="1" width="7.8515625" style="9" customWidth="1"/>
    <col min="2" max="2" width="16.421875" style="9" customWidth="1"/>
    <col min="3" max="3" width="42.00390625" style="5" customWidth="1"/>
    <col min="4" max="5" width="8.421875" style="7" customWidth="1"/>
    <col min="6" max="6" width="6.57421875" style="9" customWidth="1"/>
    <col min="7" max="7" width="9.140625" style="7" customWidth="1"/>
    <col min="8" max="8" width="11.28125" style="0" customWidth="1"/>
    <col min="10" max="11" width="9.7109375" style="0" customWidth="1"/>
    <col min="15" max="15" width="9.140625" style="82" customWidth="1"/>
  </cols>
  <sheetData>
    <row r="1" spans="1:15" s="59" customFormat="1" ht="60">
      <c r="A1" s="56" t="s">
        <v>4</v>
      </c>
      <c r="B1" s="56" t="s">
        <v>0</v>
      </c>
      <c r="C1" s="56" t="s">
        <v>1</v>
      </c>
      <c r="D1" s="56" t="s">
        <v>116</v>
      </c>
      <c r="E1" s="57" t="s">
        <v>117</v>
      </c>
      <c r="F1" s="56" t="s">
        <v>2</v>
      </c>
      <c r="G1" s="58" t="s">
        <v>3</v>
      </c>
      <c r="H1" s="58" t="s">
        <v>118</v>
      </c>
      <c r="I1" s="58" t="s">
        <v>119</v>
      </c>
      <c r="J1" s="58" t="s">
        <v>120</v>
      </c>
      <c r="K1" s="58" t="s">
        <v>123</v>
      </c>
      <c r="L1" s="58" t="s">
        <v>121</v>
      </c>
      <c r="M1" s="58" t="s">
        <v>132</v>
      </c>
      <c r="N1" s="58" t="s">
        <v>124</v>
      </c>
      <c r="O1" s="58" t="s">
        <v>122</v>
      </c>
    </row>
    <row r="2" spans="1:15" s="1" customFormat="1" ht="12" customHeight="1">
      <c r="A2" s="16"/>
      <c r="B2" s="15" t="s">
        <v>7</v>
      </c>
      <c r="C2" s="14" t="s">
        <v>22</v>
      </c>
      <c r="D2" s="11"/>
      <c r="E2" s="11"/>
      <c r="F2" s="12"/>
      <c r="G2" s="60"/>
      <c r="H2" s="16"/>
      <c r="I2" s="16"/>
      <c r="J2" s="16"/>
      <c r="K2" s="16"/>
      <c r="L2" s="16"/>
      <c r="M2" s="16"/>
      <c r="N2" s="16"/>
      <c r="O2" s="16"/>
    </row>
    <row r="3" spans="1:15" s="1" customFormat="1" ht="12" customHeight="1">
      <c r="A3" s="16"/>
      <c r="B3" s="15" t="s">
        <v>8</v>
      </c>
      <c r="C3" s="14" t="s">
        <v>21</v>
      </c>
      <c r="D3" s="11"/>
      <c r="E3" s="11"/>
      <c r="F3" s="12"/>
      <c r="G3" s="60"/>
      <c r="H3" s="16"/>
      <c r="I3" s="16"/>
      <c r="J3" s="16"/>
      <c r="K3" s="16"/>
      <c r="L3" s="16"/>
      <c r="M3" s="16"/>
      <c r="N3" s="16"/>
      <c r="O3" s="16"/>
    </row>
    <row r="4" spans="1:15" s="1" customFormat="1" ht="12" customHeight="1">
      <c r="A4" s="16"/>
      <c r="B4" s="15" t="s">
        <v>5</v>
      </c>
      <c r="C4" s="25" t="s">
        <v>20</v>
      </c>
      <c r="D4" s="11"/>
      <c r="E4" s="11"/>
      <c r="F4" s="12"/>
      <c r="G4" s="60"/>
      <c r="H4" s="16"/>
      <c r="I4" s="64"/>
      <c r="J4" s="16"/>
      <c r="K4" s="16"/>
      <c r="L4" s="16"/>
      <c r="M4" s="16"/>
      <c r="N4" s="16"/>
      <c r="O4" s="16"/>
    </row>
    <row r="5" spans="1:15" s="1" customFormat="1" ht="12" customHeight="1">
      <c r="A5" s="16"/>
      <c r="B5" s="15" t="s">
        <v>6</v>
      </c>
      <c r="C5" s="14" t="s">
        <v>19</v>
      </c>
      <c r="D5" s="11"/>
      <c r="E5" s="11"/>
      <c r="F5" s="12"/>
      <c r="G5" s="60"/>
      <c r="H5" s="16"/>
      <c r="I5" s="16"/>
      <c r="J5" s="16"/>
      <c r="K5" s="16"/>
      <c r="L5" s="16"/>
      <c r="M5" s="16"/>
      <c r="N5" s="16"/>
      <c r="O5" s="16"/>
    </row>
    <row r="6" spans="1:15" s="3" customFormat="1" ht="12" customHeight="1">
      <c r="A6" s="10">
        <v>1</v>
      </c>
      <c r="B6" s="26" t="s">
        <v>18</v>
      </c>
      <c r="C6" s="2" t="s">
        <v>23</v>
      </c>
      <c r="D6" s="6">
        <v>4.75</v>
      </c>
      <c r="E6" s="6">
        <f>D6*0.9</f>
        <v>4.275</v>
      </c>
      <c r="F6" s="8">
        <v>12</v>
      </c>
      <c r="G6" s="61">
        <f>D6*F6</f>
        <v>57</v>
      </c>
      <c r="H6" s="66">
        <v>57</v>
      </c>
      <c r="I6" s="65">
        <v>51.24</v>
      </c>
      <c r="J6" s="6">
        <v>51.24</v>
      </c>
      <c r="K6" s="66">
        <f>J6*266.85/2061.64</f>
        <v>6.63228982751596</v>
      </c>
      <c r="L6" s="66">
        <f>SUM(J6:K6)</f>
        <v>57.872289827515964</v>
      </c>
      <c r="M6" s="66">
        <f>L6*3058.85/2195.05</f>
        <v>80.64629677633638</v>
      </c>
      <c r="N6" s="66">
        <f>M6*205.55/3244.8</f>
        <v>5.108742080367339</v>
      </c>
      <c r="O6" s="84">
        <f>SUM(M6:N6)</f>
        <v>85.75503885670372</v>
      </c>
    </row>
    <row r="7" spans="1:15" s="1" customFormat="1" ht="12" customHeight="1">
      <c r="A7" s="16"/>
      <c r="B7" s="15" t="s">
        <v>7</v>
      </c>
      <c r="C7" s="14" t="s">
        <v>43</v>
      </c>
      <c r="D7" s="11"/>
      <c r="E7" s="11"/>
      <c r="F7" s="12"/>
      <c r="G7" s="60"/>
      <c r="H7" s="16"/>
      <c r="I7" s="16"/>
      <c r="J7" s="16"/>
      <c r="K7" s="16"/>
      <c r="L7" s="16"/>
      <c r="M7" s="16"/>
      <c r="N7" s="16"/>
      <c r="O7" s="16"/>
    </row>
    <row r="8" spans="1:15" s="1" customFormat="1" ht="12" customHeight="1">
      <c r="A8" s="16"/>
      <c r="B8" s="15" t="s">
        <v>8</v>
      </c>
      <c r="C8" s="14" t="s">
        <v>44</v>
      </c>
      <c r="D8" s="11"/>
      <c r="E8" s="11"/>
      <c r="F8" s="12"/>
      <c r="G8" s="60"/>
      <c r="H8" s="16"/>
      <c r="I8" s="16"/>
      <c r="J8" s="16"/>
      <c r="K8" s="16"/>
      <c r="L8" s="16"/>
      <c r="M8" s="16"/>
      <c r="N8" s="16"/>
      <c r="O8" s="16"/>
    </row>
    <row r="9" spans="1:15" s="1" customFormat="1" ht="12" customHeight="1">
      <c r="A9" s="16"/>
      <c r="B9" s="15" t="s">
        <v>5</v>
      </c>
      <c r="C9" s="25" t="s">
        <v>45</v>
      </c>
      <c r="D9" s="11"/>
      <c r="E9" s="11"/>
      <c r="F9" s="12"/>
      <c r="G9" s="60"/>
      <c r="H9" s="16"/>
      <c r="I9" s="16"/>
      <c r="J9" s="16"/>
      <c r="K9" s="16"/>
      <c r="L9" s="16"/>
      <c r="M9" s="16"/>
      <c r="N9" s="16"/>
      <c r="O9" s="16"/>
    </row>
    <row r="10" spans="1:15" s="1" customFormat="1" ht="12" customHeight="1">
      <c r="A10" s="16"/>
      <c r="B10" s="15" t="s">
        <v>6</v>
      </c>
      <c r="C10" s="14">
        <v>91086017</v>
      </c>
      <c r="D10" s="11"/>
      <c r="E10" s="11"/>
      <c r="F10" s="12"/>
      <c r="G10" s="60"/>
      <c r="H10" s="16"/>
      <c r="I10" s="16"/>
      <c r="J10" s="16"/>
      <c r="K10" s="16"/>
      <c r="L10" s="16"/>
      <c r="M10" s="16"/>
      <c r="N10" s="16"/>
      <c r="O10" s="16"/>
    </row>
    <row r="11" spans="1:15" s="3" customFormat="1" ht="12" customHeight="1">
      <c r="A11" s="10">
        <v>1</v>
      </c>
      <c r="B11" s="8" t="s">
        <v>46</v>
      </c>
      <c r="C11" s="2" t="s">
        <v>47</v>
      </c>
      <c r="D11" s="6">
        <v>28</v>
      </c>
      <c r="E11" s="6">
        <f>D11*0.9</f>
        <v>25.2</v>
      </c>
      <c r="F11" s="8">
        <v>2</v>
      </c>
      <c r="G11" s="61">
        <f aca="true" t="shared" si="0" ref="G11:G18">D11*F11</f>
        <v>56</v>
      </c>
      <c r="H11" s="64"/>
      <c r="I11" s="66">
        <f>E11*F11</f>
        <v>50.4</v>
      </c>
      <c r="J11" s="64"/>
      <c r="K11" s="64"/>
      <c r="L11" s="64"/>
      <c r="M11" s="64"/>
      <c r="N11" s="64"/>
      <c r="O11" s="80"/>
    </row>
    <row r="12" spans="1:15" s="3" customFormat="1" ht="12" customHeight="1">
      <c r="A12" s="10">
        <v>2</v>
      </c>
      <c r="B12" s="8" t="s">
        <v>48</v>
      </c>
      <c r="C12" s="2" t="s">
        <v>49</v>
      </c>
      <c r="D12" s="6">
        <v>35</v>
      </c>
      <c r="E12" s="6">
        <f aca="true" t="shared" si="1" ref="E12:E17">D12*0.9</f>
        <v>31.5</v>
      </c>
      <c r="F12" s="8">
        <v>2</v>
      </c>
      <c r="G12" s="61">
        <f t="shared" si="0"/>
        <v>70</v>
      </c>
      <c r="H12" s="64"/>
      <c r="I12" s="66">
        <f aca="true" t="shared" si="2" ref="I12:I17">E12*F12</f>
        <v>63</v>
      </c>
      <c r="J12" s="64"/>
      <c r="K12" s="64"/>
      <c r="L12" s="64"/>
      <c r="M12" s="64"/>
      <c r="N12" s="64"/>
      <c r="O12" s="80"/>
    </row>
    <row r="13" spans="1:15" s="3" customFormat="1" ht="12" customHeight="1">
      <c r="A13" s="10">
        <v>3</v>
      </c>
      <c r="B13" s="8" t="s">
        <v>50</v>
      </c>
      <c r="C13" s="2" t="s">
        <v>51</v>
      </c>
      <c r="D13" s="6">
        <v>41</v>
      </c>
      <c r="E13" s="6">
        <f t="shared" si="1"/>
        <v>36.9</v>
      </c>
      <c r="F13" s="8">
        <v>2</v>
      </c>
      <c r="G13" s="61">
        <f t="shared" si="0"/>
        <v>82</v>
      </c>
      <c r="H13" s="64"/>
      <c r="I13" s="66">
        <f t="shared" si="2"/>
        <v>73.8</v>
      </c>
      <c r="J13" s="64"/>
      <c r="K13" s="64"/>
      <c r="L13" s="64"/>
      <c r="M13" s="64"/>
      <c r="N13" s="64"/>
      <c r="O13" s="80"/>
    </row>
    <row r="14" spans="1:15" s="3" customFormat="1" ht="12" customHeight="1">
      <c r="A14" s="10">
        <v>4</v>
      </c>
      <c r="B14" s="8" t="s">
        <v>52</v>
      </c>
      <c r="C14" s="2" t="s">
        <v>53</v>
      </c>
      <c r="D14" s="6">
        <v>22</v>
      </c>
      <c r="E14" s="6">
        <f t="shared" si="1"/>
        <v>19.8</v>
      </c>
      <c r="F14" s="8">
        <v>2</v>
      </c>
      <c r="G14" s="61">
        <f t="shared" si="0"/>
        <v>44</v>
      </c>
      <c r="H14" s="64"/>
      <c r="I14" s="66">
        <f t="shared" si="2"/>
        <v>39.6</v>
      </c>
      <c r="J14" s="64"/>
      <c r="K14" s="64"/>
      <c r="L14" s="64"/>
      <c r="M14" s="64"/>
      <c r="N14" s="64"/>
      <c r="O14" s="80"/>
    </row>
    <row r="15" spans="1:15" s="3" customFormat="1" ht="12" customHeight="1">
      <c r="A15" s="10">
        <v>5</v>
      </c>
      <c r="B15" s="8" t="s">
        <v>54</v>
      </c>
      <c r="C15" s="2" t="s">
        <v>55</v>
      </c>
      <c r="D15" s="6">
        <v>22</v>
      </c>
      <c r="E15" s="6">
        <f t="shared" si="1"/>
        <v>19.8</v>
      </c>
      <c r="F15" s="8">
        <v>2</v>
      </c>
      <c r="G15" s="61">
        <f t="shared" si="0"/>
        <v>44</v>
      </c>
      <c r="H15" s="64"/>
      <c r="I15" s="66">
        <f t="shared" si="2"/>
        <v>39.6</v>
      </c>
      <c r="J15" s="64"/>
      <c r="K15" s="64"/>
      <c r="L15" s="64"/>
      <c r="M15" s="64"/>
      <c r="N15" s="64"/>
      <c r="O15" s="80"/>
    </row>
    <row r="16" spans="1:15" s="3" customFormat="1" ht="12" customHeight="1">
      <c r="A16" s="10">
        <v>6</v>
      </c>
      <c r="B16" s="8" t="s">
        <v>56</v>
      </c>
      <c r="C16" s="2" t="s">
        <v>57</v>
      </c>
      <c r="D16" s="6">
        <v>22</v>
      </c>
      <c r="E16" s="6">
        <f t="shared" si="1"/>
        <v>19.8</v>
      </c>
      <c r="F16" s="8">
        <v>2</v>
      </c>
      <c r="G16" s="61">
        <f t="shared" si="0"/>
        <v>44</v>
      </c>
      <c r="H16" s="66"/>
      <c r="I16" s="66">
        <f t="shared" si="2"/>
        <v>39.6</v>
      </c>
      <c r="J16" s="66"/>
      <c r="K16" s="64"/>
      <c r="L16" s="64"/>
      <c r="M16" s="64"/>
      <c r="N16" s="64"/>
      <c r="O16" s="80"/>
    </row>
    <row r="17" spans="1:15" s="3" customFormat="1" ht="12" customHeight="1">
      <c r="A17" s="10">
        <v>7</v>
      </c>
      <c r="B17" s="8">
        <v>6823</v>
      </c>
      <c r="C17" s="2" t="s">
        <v>58</v>
      </c>
      <c r="D17" s="6">
        <v>3</v>
      </c>
      <c r="E17" s="6">
        <f t="shared" si="1"/>
        <v>2.7</v>
      </c>
      <c r="F17" s="8">
        <v>30</v>
      </c>
      <c r="G17" s="61">
        <f t="shared" si="0"/>
        <v>90</v>
      </c>
      <c r="H17" s="64"/>
      <c r="I17" s="66">
        <f t="shared" si="2"/>
        <v>81</v>
      </c>
      <c r="J17" s="64"/>
      <c r="K17" s="64"/>
      <c r="L17" s="64"/>
      <c r="M17" s="64"/>
      <c r="N17" s="64"/>
      <c r="O17" s="80"/>
    </row>
    <row r="18" spans="1:15" s="3" customFormat="1" ht="12" customHeight="1">
      <c r="A18" s="10">
        <v>8</v>
      </c>
      <c r="B18" s="8">
        <v>6857</v>
      </c>
      <c r="C18" s="2" t="s">
        <v>59</v>
      </c>
      <c r="D18" s="31">
        <v>0.95</v>
      </c>
      <c r="E18" s="6">
        <v>0.85</v>
      </c>
      <c r="F18" s="8">
        <v>90</v>
      </c>
      <c r="G18" s="61">
        <f t="shared" si="0"/>
        <v>85.5</v>
      </c>
      <c r="H18" s="66">
        <f>SUM(G11:G18)</f>
        <v>515.5</v>
      </c>
      <c r="I18" s="66">
        <v>76.5</v>
      </c>
      <c r="J18" s="66">
        <f>SUM(I11:I18)</f>
        <v>463.5</v>
      </c>
      <c r="K18" s="66">
        <f>J18*266.85/2061.64</f>
        <v>59.99348819386508</v>
      </c>
      <c r="L18" s="66">
        <f>SUM(J18:K18)</f>
        <v>523.4934881938651</v>
      </c>
      <c r="M18" s="66">
        <f>L18*3058.85/2195.05</f>
        <v>729.4995814955487</v>
      </c>
      <c r="N18" s="66">
        <f>M18*205.55/3244.8</f>
        <v>46.21198193306522</v>
      </c>
      <c r="O18" s="84">
        <f>SUM(M18:N18)</f>
        <v>775.7115634286139</v>
      </c>
    </row>
    <row r="19" spans="1:15" s="1" customFormat="1" ht="12" customHeight="1">
      <c r="A19" s="16"/>
      <c r="B19" s="15" t="s">
        <v>7</v>
      </c>
      <c r="C19" s="14" t="s">
        <v>60</v>
      </c>
      <c r="D19" s="11"/>
      <c r="E19" s="11"/>
      <c r="F19" s="12"/>
      <c r="G19" s="60"/>
      <c r="H19" s="16"/>
      <c r="I19" s="64"/>
      <c r="J19" s="16"/>
      <c r="K19" s="64"/>
      <c r="L19" s="64"/>
      <c r="M19" s="64"/>
      <c r="N19" s="64"/>
      <c r="O19" s="80"/>
    </row>
    <row r="20" spans="1:15" s="1" customFormat="1" ht="12" customHeight="1">
      <c r="A20" s="16"/>
      <c r="B20" s="15" t="s">
        <v>8</v>
      </c>
      <c r="C20" s="14" t="s">
        <v>61</v>
      </c>
      <c r="D20" s="11"/>
      <c r="E20" s="11"/>
      <c r="F20" s="12"/>
      <c r="G20" s="60"/>
      <c r="H20" s="16"/>
      <c r="I20" s="64"/>
      <c r="J20" s="16"/>
      <c r="K20" s="64"/>
      <c r="L20" s="64"/>
      <c r="M20" s="64"/>
      <c r="N20" s="64"/>
      <c r="O20" s="80"/>
    </row>
    <row r="21" spans="1:15" s="1" customFormat="1" ht="12" customHeight="1">
      <c r="A21" s="16"/>
      <c r="B21" s="15" t="s">
        <v>5</v>
      </c>
      <c r="C21" s="25" t="s">
        <v>62</v>
      </c>
      <c r="D21" s="11"/>
      <c r="E21" s="11"/>
      <c r="F21" s="12"/>
      <c r="G21" s="60"/>
      <c r="H21" s="16"/>
      <c r="I21" s="64"/>
      <c r="J21" s="16"/>
      <c r="K21" s="64"/>
      <c r="L21" s="64"/>
      <c r="M21" s="64"/>
      <c r="N21" s="64"/>
      <c r="O21" s="80"/>
    </row>
    <row r="22" spans="1:15" s="1" customFormat="1" ht="12" customHeight="1">
      <c r="A22" s="16"/>
      <c r="B22" s="15" t="s">
        <v>6</v>
      </c>
      <c r="C22" s="14">
        <v>91259158</v>
      </c>
      <c r="D22" s="11"/>
      <c r="E22" s="11"/>
      <c r="F22" s="12"/>
      <c r="G22" s="60"/>
      <c r="H22" s="16"/>
      <c r="I22" s="64"/>
      <c r="J22" s="16"/>
      <c r="K22" s="64"/>
      <c r="L22" s="64"/>
      <c r="M22" s="64"/>
      <c r="N22" s="64"/>
      <c r="O22" s="80"/>
    </row>
    <row r="23" spans="1:15" s="3" customFormat="1" ht="12" customHeight="1">
      <c r="A23" s="10">
        <v>1</v>
      </c>
      <c r="B23" s="8" t="s">
        <v>14</v>
      </c>
      <c r="C23" s="2" t="s">
        <v>15</v>
      </c>
      <c r="D23" s="6">
        <v>5</v>
      </c>
      <c r="E23" s="6">
        <f>D23*0.9</f>
        <v>4.5</v>
      </c>
      <c r="F23" s="8">
        <v>2</v>
      </c>
      <c r="G23" s="61">
        <f>D23*F23</f>
        <v>10</v>
      </c>
      <c r="H23" s="16"/>
      <c r="I23" s="66">
        <f>E23*F23</f>
        <v>9</v>
      </c>
      <c r="J23" s="16"/>
      <c r="K23" s="64"/>
      <c r="L23" s="64"/>
      <c r="M23" s="64"/>
      <c r="N23" s="64"/>
      <c r="O23" s="80"/>
    </row>
    <row r="24" spans="1:15" s="4" customFormat="1" ht="15" customHeight="1">
      <c r="A24" s="32">
        <v>2</v>
      </c>
      <c r="B24" s="8" t="s">
        <v>63</v>
      </c>
      <c r="C24" s="33" t="s">
        <v>64</v>
      </c>
      <c r="D24" s="6">
        <v>5</v>
      </c>
      <c r="E24" s="6">
        <f>D24*0.9</f>
        <v>4.5</v>
      </c>
      <c r="F24" s="8">
        <v>10</v>
      </c>
      <c r="G24" s="61">
        <f>D24*F24</f>
        <v>50</v>
      </c>
      <c r="H24" s="65">
        <f>SUM(G23:G24)</f>
        <v>60</v>
      </c>
      <c r="I24" s="66">
        <f>E24*F24</f>
        <v>45</v>
      </c>
      <c r="J24" s="65">
        <f>SUM(I23:I24)</f>
        <v>54</v>
      </c>
      <c r="K24" s="66">
        <f>J24*266.85/2061.64</f>
        <v>6.989532605110496</v>
      </c>
      <c r="L24" s="66">
        <f>SUM(J24:K24)</f>
        <v>60.9895326051105</v>
      </c>
      <c r="M24" s="66">
        <f>L24*3058.85/2195.05</f>
        <v>84.99024250433575</v>
      </c>
      <c r="N24" s="66">
        <f>M24*205.55/3244.8</f>
        <v>5.383920225211481</v>
      </c>
      <c r="O24" s="84">
        <f>SUM(M24:N24)</f>
        <v>90.37416272954724</v>
      </c>
    </row>
    <row r="25" spans="1:15" s="1" customFormat="1" ht="12" customHeight="1">
      <c r="A25" s="34"/>
      <c r="B25" s="35" t="s">
        <v>7</v>
      </c>
      <c r="C25" s="35" t="s">
        <v>154</v>
      </c>
      <c r="D25" s="36"/>
      <c r="E25" s="36"/>
      <c r="F25" s="36"/>
      <c r="G25" s="62"/>
      <c r="H25" s="16"/>
      <c r="I25" s="64"/>
      <c r="J25" s="16"/>
      <c r="K25" s="64"/>
      <c r="L25" s="64"/>
      <c r="M25" s="64"/>
      <c r="N25" s="64"/>
      <c r="O25" s="80"/>
    </row>
    <row r="26" spans="1:15" s="1" customFormat="1" ht="12" customHeight="1">
      <c r="A26" s="34"/>
      <c r="B26" s="35" t="s">
        <v>8</v>
      </c>
      <c r="C26" s="34" t="s">
        <v>148</v>
      </c>
      <c r="D26" s="36"/>
      <c r="E26" s="36"/>
      <c r="F26" s="36"/>
      <c r="G26" s="62"/>
      <c r="H26" s="16"/>
      <c r="I26" s="64"/>
      <c r="J26" s="16"/>
      <c r="K26" s="64"/>
      <c r="L26" s="64"/>
      <c r="M26" s="64"/>
      <c r="N26" s="64"/>
      <c r="O26" s="80"/>
    </row>
    <row r="27" spans="1:15" s="3" customFormat="1" ht="12" customHeight="1">
      <c r="A27" s="34"/>
      <c r="B27" s="35" t="s">
        <v>5</v>
      </c>
      <c r="C27" s="37" t="s">
        <v>155</v>
      </c>
      <c r="D27" s="36"/>
      <c r="E27" s="36"/>
      <c r="F27" s="36"/>
      <c r="G27" s="62"/>
      <c r="H27" s="16"/>
      <c r="I27" s="64"/>
      <c r="J27" s="16"/>
      <c r="K27" s="64"/>
      <c r="L27" s="64"/>
      <c r="M27" s="64"/>
      <c r="N27" s="64"/>
      <c r="O27" s="80"/>
    </row>
    <row r="28" spans="1:15" s="3" customFormat="1" ht="12" customHeight="1">
      <c r="A28" s="34"/>
      <c r="B28" s="35" t="s">
        <v>6</v>
      </c>
      <c r="C28" s="50">
        <v>94770587</v>
      </c>
      <c r="D28" s="36"/>
      <c r="E28" s="36"/>
      <c r="F28" s="36"/>
      <c r="G28" s="62"/>
      <c r="H28" s="16"/>
      <c r="I28" s="64"/>
      <c r="J28" s="16"/>
      <c r="K28" s="64"/>
      <c r="L28" s="64"/>
      <c r="M28" s="64"/>
      <c r="N28" s="64"/>
      <c r="O28" s="80"/>
    </row>
    <row r="29" spans="1:15" s="3" customFormat="1" ht="12" customHeight="1">
      <c r="A29" s="39">
        <v>1</v>
      </c>
      <c r="B29" s="40" t="s">
        <v>10</v>
      </c>
      <c r="C29" s="41" t="s">
        <v>68</v>
      </c>
      <c r="D29" s="6">
        <v>5</v>
      </c>
      <c r="E29" s="6">
        <f>D29*0.9</f>
        <v>4.5</v>
      </c>
      <c r="F29" s="8">
        <v>2</v>
      </c>
      <c r="G29" s="61">
        <f>D29*F29</f>
        <v>10</v>
      </c>
      <c r="H29" s="16"/>
      <c r="I29" s="66">
        <f>E29*F29</f>
        <v>9</v>
      </c>
      <c r="J29" s="16"/>
      <c r="K29" s="64"/>
      <c r="L29" s="64"/>
      <c r="M29" s="64"/>
      <c r="N29" s="64"/>
      <c r="O29" s="80"/>
    </row>
    <row r="30" spans="1:15" s="3" customFormat="1" ht="12" customHeight="1">
      <c r="A30" s="39">
        <v>2</v>
      </c>
      <c r="B30" s="40" t="s">
        <v>12</v>
      </c>
      <c r="C30" s="41" t="s">
        <v>69</v>
      </c>
      <c r="D30" s="6">
        <v>5</v>
      </c>
      <c r="E30" s="6">
        <f>D30*0.9</f>
        <v>4.5</v>
      </c>
      <c r="F30" s="8">
        <v>2</v>
      </c>
      <c r="G30" s="61">
        <f>D30*F30</f>
        <v>10</v>
      </c>
      <c r="H30" s="16"/>
      <c r="I30" s="66">
        <f>E30*F30</f>
        <v>9</v>
      </c>
      <c r="J30" s="16"/>
      <c r="K30" s="64"/>
      <c r="L30" s="64"/>
      <c r="M30" s="64"/>
      <c r="N30" s="64"/>
      <c r="O30" s="80"/>
    </row>
    <row r="31" spans="1:15" s="3" customFormat="1" ht="12" customHeight="1">
      <c r="A31" s="39">
        <v>3</v>
      </c>
      <c r="B31" s="40" t="s">
        <v>14</v>
      </c>
      <c r="C31" s="41" t="s">
        <v>70</v>
      </c>
      <c r="D31" s="6">
        <v>5</v>
      </c>
      <c r="E31" s="6">
        <f>D31*0.9</f>
        <v>4.5</v>
      </c>
      <c r="F31" s="8">
        <v>2</v>
      </c>
      <c r="G31" s="61">
        <f>D31*F31</f>
        <v>10</v>
      </c>
      <c r="H31" s="70"/>
      <c r="I31" s="66">
        <f>E31*F31</f>
        <v>9</v>
      </c>
      <c r="J31" s="70"/>
      <c r="K31" s="66"/>
      <c r="L31" s="66"/>
      <c r="M31" s="66"/>
      <c r="N31" s="66"/>
      <c r="O31" s="80"/>
    </row>
    <row r="32" spans="1:15" ht="12.75">
      <c r="A32" s="10">
        <v>4</v>
      </c>
      <c r="B32" s="8" t="s">
        <v>76</v>
      </c>
      <c r="C32" s="2" t="s">
        <v>42</v>
      </c>
      <c r="D32" s="6">
        <v>5</v>
      </c>
      <c r="E32" s="6">
        <f>D32*0.9</f>
        <v>4.5</v>
      </c>
      <c r="F32" s="8">
        <v>2</v>
      </c>
      <c r="G32" s="61">
        <f>D32*F32</f>
        <v>10</v>
      </c>
      <c r="H32" s="61">
        <f>SUM(G29:G32)</f>
        <v>40</v>
      </c>
      <c r="I32" s="66">
        <f>E32*F32</f>
        <v>9</v>
      </c>
      <c r="J32" s="70">
        <f>SUM(I29:I32)</f>
        <v>36</v>
      </c>
      <c r="K32" s="66">
        <f>J32*266.85/2061.64</f>
        <v>4.659688403406997</v>
      </c>
      <c r="L32" s="66">
        <f>SUM(J32:K32)</f>
        <v>40.659688403406996</v>
      </c>
      <c r="M32" s="66">
        <f>L32*3058.85/2195.05</f>
        <v>56.66016166955717</v>
      </c>
      <c r="N32" s="66">
        <f>M32*205.55/3244.8</f>
        <v>3.5892801501409872</v>
      </c>
      <c r="O32" s="84">
        <f>SUM(M32:N32)</f>
        <v>60.249441819698156</v>
      </c>
    </row>
    <row r="33" spans="1:15" s="1" customFormat="1" ht="12" customHeight="1">
      <c r="A33" s="34"/>
      <c r="B33" s="35" t="s">
        <v>7</v>
      </c>
      <c r="C33" s="35" t="s">
        <v>65</v>
      </c>
      <c r="D33" s="36"/>
      <c r="E33" s="36"/>
      <c r="F33" s="36"/>
      <c r="G33" s="62"/>
      <c r="H33" s="16"/>
      <c r="I33" s="64"/>
      <c r="J33" s="16"/>
      <c r="K33" s="64"/>
      <c r="L33" s="64"/>
      <c r="M33" s="64"/>
      <c r="N33" s="64"/>
      <c r="O33" s="80"/>
    </row>
    <row r="34" spans="1:15" s="1" customFormat="1" ht="12" customHeight="1">
      <c r="A34" s="34"/>
      <c r="B34" s="35" t="s">
        <v>8</v>
      </c>
      <c r="C34" s="34" t="s">
        <v>66</v>
      </c>
      <c r="D34" s="36"/>
      <c r="E34" s="36"/>
      <c r="F34" s="36"/>
      <c r="G34" s="62"/>
      <c r="H34" s="16"/>
      <c r="I34" s="64"/>
      <c r="J34" s="16"/>
      <c r="K34" s="64"/>
      <c r="L34" s="64"/>
      <c r="M34" s="64"/>
      <c r="N34" s="64"/>
      <c r="O34" s="80"/>
    </row>
    <row r="35" spans="1:15" s="3" customFormat="1" ht="12" customHeight="1">
      <c r="A35" s="34"/>
      <c r="B35" s="35" t="s">
        <v>5</v>
      </c>
      <c r="C35" s="37" t="s">
        <v>67</v>
      </c>
      <c r="D35" s="36"/>
      <c r="E35" s="36"/>
      <c r="F35" s="36"/>
      <c r="G35" s="62"/>
      <c r="H35" s="16"/>
      <c r="I35" s="64"/>
      <c r="J35" s="16"/>
      <c r="K35" s="64"/>
      <c r="L35" s="64"/>
      <c r="M35" s="64"/>
      <c r="N35" s="64"/>
      <c r="O35" s="80"/>
    </row>
    <row r="36" spans="1:15" s="3" customFormat="1" ht="12" customHeight="1">
      <c r="A36" s="34"/>
      <c r="B36" s="35" t="s">
        <v>6</v>
      </c>
      <c r="C36" s="38">
        <v>98272771</v>
      </c>
      <c r="D36" s="36"/>
      <c r="E36" s="36"/>
      <c r="F36" s="36"/>
      <c r="G36" s="62"/>
      <c r="H36" s="16"/>
      <c r="I36" s="64"/>
      <c r="J36" s="16"/>
      <c r="K36" s="64"/>
      <c r="L36" s="64"/>
      <c r="M36" s="64"/>
      <c r="N36" s="64"/>
      <c r="O36" s="80"/>
    </row>
    <row r="37" spans="1:15" s="3" customFormat="1" ht="12" customHeight="1">
      <c r="A37" s="39">
        <v>1</v>
      </c>
      <c r="B37" s="40" t="s">
        <v>10</v>
      </c>
      <c r="C37" s="41" t="s">
        <v>68</v>
      </c>
      <c r="D37" s="6">
        <v>5</v>
      </c>
      <c r="E37" s="6">
        <f>D37*0.9</f>
        <v>4.5</v>
      </c>
      <c r="F37" s="8">
        <v>2</v>
      </c>
      <c r="G37" s="61">
        <f aca="true" t="shared" si="3" ref="G37:G46">D37*F37</f>
        <v>10</v>
      </c>
      <c r="H37" s="16"/>
      <c r="I37" s="66">
        <f aca="true" t="shared" si="4" ref="I37:I45">E37*F37</f>
        <v>9</v>
      </c>
      <c r="J37" s="16"/>
      <c r="K37" s="64"/>
      <c r="L37" s="64"/>
      <c r="M37" s="64"/>
      <c r="N37" s="64"/>
      <c r="O37" s="80"/>
    </row>
    <row r="38" spans="1:15" s="3" customFormat="1" ht="12" customHeight="1">
      <c r="A38" s="39">
        <v>2</v>
      </c>
      <c r="B38" s="40" t="s">
        <v>12</v>
      </c>
      <c r="C38" s="41" t="s">
        <v>69</v>
      </c>
      <c r="D38" s="6">
        <v>5</v>
      </c>
      <c r="E38" s="6">
        <f aca="true" t="shared" si="5" ref="E38:E45">D38*0.9</f>
        <v>4.5</v>
      </c>
      <c r="F38" s="8">
        <v>2</v>
      </c>
      <c r="G38" s="61">
        <f t="shared" si="3"/>
        <v>10</v>
      </c>
      <c r="H38" s="16"/>
      <c r="I38" s="66">
        <f t="shared" si="4"/>
        <v>9</v>
      </c>
      <c r="J38" s="16"/>
      <c r="K38" s="64"/>
      <c r="L38" s="64"/>
      <c r="M38" s="64"/>
      <c r="N38" s="64"/>
      <c r="O38" s="80"/>
    </row>
    <row r="39" spans="1:15" s="3" customFormat="1" ht="12" customHeight="1">
      <c r="A39" s="39">
        <v>3</v>
      </c>
      <c r="B39" s="40" t="s">
        <v>14</v>
      </c>
      <c r="C39" s="41" t="s">
        <v>70</v>
      </c>
      <c r="D39" s="6">
        <v>5</v>
      </c>
      <c r="E39" s="6">
        <f t="shared" si="5"/>
        <v>4.5</v>
      </c>
      <c r="F39" s="8">
        <v>2</v>
      </c>
      <c r="G39" s="61">
        <f t="shared" si="3"/>
        <v>10</v>
      </c>
      <c r="H39" s="16"/>
      <c r="I39" s="66">
        <f t="shared" si="4"/>
        <v>9</v>
      </c>
      <c r="J39" s="16"/>
      <c r="K39" s="64"/>
      <c r="L39" s="64"/>
      <c r="M39" s="64"/>
      <c r="N39" s="64"/>
      <c r="O39" s="80"/>
    </row>
    <row r="40" spans="1:15" s="3" customFormat="1" ht="12" customHeight="1">
      <c r="A40" s="39">
        <v>4</v>
      </c>
      <c r="B40" s="42" t="s">
        <v>16</v>
      </c>
      <c r="C40" s="41" t="s">
        <v>71</v>
      </c>
      <c r="D40" s="6">
        <v>5</v>
      </c>
      <c r="E40" s="6">
        <f t="shared" si="5"/>
        <v>4.5</v>
      </c>
      <c r="F40" s="8">
        <v>1</v>
      </c>
      <c r="G40" s="61">
        <f t="shared" si="3"/>
        <v>5</v>
      </c>
      <c r="H40" s="16"/>
      <c r="I40" s="66">
        <f t="shared" si="4"/>
        <v>4.5</v>
      </c>
      <c r="J40" s="16"/>
      <c r="K40" s="64"/>
      <c r="L40" s="64"/>
      <c r="M40" s="64"/>
      <c r="N40" s="64"/>
      <c r="O40" s="80"/>
    </row>
    <row r="41" spans="1:15" s="1" customFormat="1" ht="12" customHeight="1">
      <c r="A41" s="39">
        <v>5</v>
      </c>
      <c r="B41" s="40" t="s">
        <v>76</v>
      </c>
      <c r="C41" s="41" t="s">
        <v>77</v>
      </c>
      <c r="D41" s="6">
        <v>5</v>
      </c>
      <c r="E41" s="6">
        <f t="shared" si="5"/>
        <v>4.5</v>
      </c>
      <c r="F41" s="8">
        <v>2</v>
      </c>
      <c r="G41" s="61">
        <f t="shared" si="3"/>
        <v>10</v>
      </c>
      <c r="H41" s="16"/>
      <c r="I41" s="66">
        <f t="shared" si="4"/>
        <v>9</v>
      </c>
      <c r="J41" s="16"/>
      <c r="K41" s="64"/>
      <c r="L41" s="64"/>
      <c r="M41" s="64"/>
      <c r="N41" s="64"/>
      <c r="O41" s="80"/>
    </row>
    <row r="42" spans="1:15" s="3" customFormat="1" ht="11.25" customHeight="1">
      <c r="A42" s="39">
        <v>6</v>
      </c>
      <c r="B42" s="40">
        <v>1555</v>
      </c>
      <c r="C42" s="41" t="s">
        <v>72</v>
      </c>
      <c r="D42" s="6">
        <v>28</v>
      </c>
      <c r="E42" s="6">
        <f t="shared" si="5"/>
        <v>25.2</v>
      </c>
      <c r="F42" s="8">
        <v>1</v>
      </c>
      <c r="G42" s="61">
        <f>D42*F42</f>
        <v>28</v>
      </c>
      <c r="H42" s="16"/>
      <c r="I42" s="66">
        <f t="shared" si="4"/>
        <v>25.2</v>
      </c>
      <c r="J42" s="16"/>
      <c r="K42" s="16"/>
      <c r="L42" s="16"/>
      <c r="M42" s="16"/>
      <c r="N42" s="16"/>
      <c r="O42" s="16"/>
    </row>
    <row r="43" spans="1:15" s="3" customFormat="1" ht="12" customHeight="1">
      <c r="A43" s="39">
        <v>7</v>
      </c>
      <c r="B43" s="42" t="s">
        <v>73</v>
      </c>
      <c r="C43" s="41" t="s">
        <v>74</v>
      </c>
      <c r="D43" s="6">
        <v>28</v>
      </c>
      <c r="E43" s="6">
        <f t="shared" si="5"/>
        <v>25.2</v>
      </c>
      <c r="F43" s="8">
        <v>2</v>
      </c>
      <c r="G43" s="61">
        <f t="shared" si="3"/>
        <v>56</v>
      </c>
      <c r="H43" s="16"/>
      <c r="I43" s="66">
        <f t="shared" si="4"/>
        <v>50.4</v>
      </c>
      <c r="J43" s="16"/>
      <c r="K43" s="16"/>
      <c r="L43" s="16"/>
      <c r="M43" s="16"/>
      <c r="N43" s="16"/>
      <c r="O43" s="16"/>
    </row>
    <row r="44" spans="1:15" s="3" customFormat="1" ht="12" customHeight="1">
      <c r="A44" s="39">
        <v>8</v>
      </c>
      <c r="B44" s="8">
        <v>5806</v>
      </c>
      <c r="C44" s="2" t="s">
        <v>156</v>
      </c>
      <c r="D44" s="6">
        <v>8</v>
      </c>
      <c r="E44" s="6">
        <v>12.8</v>
      </c>
      <c r="F44" s="8">
        <v>1</v>
      </c>
      <c r="G44" s="61"/>
      <c r="H44" s="61"/>
      <c r="I44" s="66"/>
      <c r="J44" s="64"/>
      <c r="K44" s="64"/>
      <c r="L44" s="64"/>
      <c r="M44" s="64"/>
      <c r="N44" s="101" t="s">
        <v>138</v>
      </c>
      <c r="O44" s="100">
        <v>12.8</v>
      </c>
    </row>
    <row r="45" spans="1:15" ht="12.75">
      <c r="A45" s="39">
        <v>9</v>
      </c>
      <c r="B45" s="8" t="s">
        <v>27</v>
      </c>
      <c r="C45" s="2" t="s">
        <v>28</v>
      </c>
      <c r="D45" s="6">
        <v>60</v>
      </c>
      <c r="E45" s="6">
        <f t="shared" si="5"/>
        <v>54</v>
      </c>
      <c r="F45" s="8">
        <v>1</v>
      </c>
      <c r="G45" s="61">
        <f t="shared" si="3"/>
        <v>60</v>
      </c>
      <c r="H45" s="61"/>
      <c r="I45" s="66">
        <f t="shared" si="4"/>
        <v>54</v>
      </c>
      <c r="J45" s="69"/>
      <c r="K45" s="69"/>
      <c r="L45" s="69"/>
      <c r="M45" s="69"/>
      <c r="N45" s="69"/>
      <c r="O45" s="80"/>
    </row>
    <row r="46" spans="1:16" s="3" customFormat="1" ht="12" customHeight="1">
      <c r="A46" s="39">
        <v>10</v>
      </c>
      <c r="B46" s="40">
        <v>163</v>
      </c>
      <c r="C46" s="41" t="s">
        <v>75</v>
      </c>
      <c r="D46" s="6">
        <v>12.95</v>
      </c>
      <c r="E46" s="6">
        <v>11.65</v>
      </c>
      <c r="F46" s="8">
        <v>1</v>
      </c>
      <c r="G46" s="61">
        <f t="shared" si="3"/>
        <v>12.95</v>
      </c>
      <c r="H46" s="65">
        <f>SUM(G37:G46)</f>
        <v>201.95</v>
      </c>
      <c r="I46" s="66">
        <v>11.65</v>
      </c>
      <c r="J46" s="65">
        <f>SUM(I37:I46)</f>
        <v>181.75</v>
      </c>
      <c r="K46" s="66">
        <f>J46*266.85/2061.64</f>
        <v>23.524954647756157</v>
      </c>
      <c r="L46" s="66">
        <f>SUM(J46:K46)</f>
        <v>205.27495464775615</v>
      </c>
      <c r="M46" s="66">
        <f>L46*3058.85/2195.05</f>
        <v>286.0551217622782</v>
      </c>
      <c r="N46" s="66">
        <f>M46*205.55/3244.8</f>
        <v>18.120879646892345</v>
      </c>
      <c r="O46" s="100">
        <f>SUM(M46:N46)</f>
        <v>304.1760014091705</v>
      </c>
      <c r="P46" s="84">
        <f>SUM(O44:O46)</f>
        <v>316.9760014091705</v>
      </c>
    </row>
    <row r="47" spans="1:15" s="1" customFormat="1" ht="12" customHeight="1">
      <c r="A47" s="16"/>
      <c r="B47" s="15" t="s">
        <v>7</v>
      </c>
      <c r="C47" s="14" t="s">
        <v>100</v>
      </c>
      <c r="D47" s="11"/>
      <c r="E47" s="11"/>
      <c r="F47" s="13"/>
      <c r="G47" s="60"/>
      <c r="H47" s="16"/>
      <c r="I47" s="16"/>
      <c r="J47" s="16"/>
      <c r="K47" s="16"/>
      <c r="L47" s="16"/>
      <c r="M47" s="16"/>
      <c r="N47" s="16"/>
      <c r="O47" s="16"/>
    </row>
    <row r="48" spans="1:15" s="1" customFormat="1" ht="12" customHeight="1">
      <c r="A48" s="16"/>
      <c r="B48" s="15" t="s">
        <v>8</v>
      </c>
      <c r="C48" s="14" t="s">
        <v>101</v>
      </c>
      <c r="D48" s="11"/>
      <c r="E48" s="11"/>
      <c r="F48" s="13"/>
      <c r="G48" s="60"/>
      <c r="H48" s="16"/>
      <c r="I48" s="16"/>
      <c r="J48" s="16"/>
      <c r="K48" s="16"/>
      <c r="L48" s="16"/>
      <c r="M48" s="16"/>
      <c r="N48" s="16"/>
      <c r="O48" s="16"/>
    </row>
    <row r="49" spans="1:15" s="1" customFormat="1" ht="12" customHeight="1">
      <c r="A49" s="16"/>
      <c r="B49" s="15" t="s">
        <v>5</v>
      </c>
      <c r="C49" s="25" t="s">
        <v>102</v>
      </c>
      <c r="D49" s="11"/>
      <c r="E49" s="11"/>
      <c r="F49" s="13"/>
      <c r="G49" s="60"/>
      <c r="H49" s="16"/>
      <c r="I49" s="16"/>
      <c r="J49" s="16"/>
      <c r="K49" s="16"/>
      <c r="L49" s="16"/>
      <c r="M49" s="16"/>
      <c r="N49" s="16"/>
      <c r="O49" s="16"/>
    </row>
    <row r="50" spans="1:15" s="1" customFormat="1" ht="12" customHeight="1">
      <c r="A50" s="16"/>
      <c r="B50" s="15" t="s">
        <v>6</v>
      </c>
      <c r="C50" s="14">
        <v>91882068</v>
      </c>
      <c r="D50" s="11"/>
      <c r="E50" s="11"/>
      <c r="F50" s="13"/>
      <c r="G50" s="60"/>
      <c r="H50" s="16"/>
      <c r="I50" s="16"/>
      <c r="J50" s="16"/>
      <c r="K50" s="16"/>
      <c r="L50" s="16"/>
      <c r="M50" s="16"/>
      <c r="N50" s="16"/>
      <c r="O50" s="16"/>
    </row>
    <row r="51" spans="1:15" s="3" customFormat="1" ht="12" customHeight="1">
      <c r="A51" s="10">
        <v>1</v>
      </c>
      <c r="B51" s="45">
        <v>251</v>
      </c>
      <c r="C51" s="46" t="s">
        <v>103</v>
      </c>
      <c r="D51" s="47">
        <v>50</v>
      </c>
      <c r="E51" s="6">
        <f>D51*0.9</f>
        <v>45</v>
      </c>
      <c r="F51" s="48">
        <v>1</v>
      </c>
      <c r="G51" s="61">
        <f>D51*F51</f>
        <v>50</v>
      </c>
      <c r="H51" s="65">
        <v>50</v>
      </c>
      <c r="I51" s="66">
        <f>E51*F51</f>
        <v>45</v>
      </c>
      <c r="J51" s="65">
        <v>45</v>
      </c>
      <c r="K51" s="66">
        <f>J51*266.85/2061.64</f>
        <v>5.824610504258747</v>
      </c>
      <c r="L51" s="66">
        <f>SUM(J51:K51)</f>
        <v>50.82461050425874</v>
      </c>
      <c r="M51" s="66">
        <f>L51*3058.85/2195.05</f>
        <v>70.82520208694648</v>
      </c>
      <c r="N51" s="66">
        <f>M51*205.55/3244.8</f>
        <v>4.486600187676236</v>
      </c>
      <c r="O51" s="84">
        <f>SUM(M51:N51)</f>
        <v>75.3118022746227</v>
      </c>
    </row>
    <row r="52" spans="1:15" s="1" customFormat="1" ht="12" customHeight="1">
      <c r="A52" s="16"/>
      <c r="B52" s="15" t="s">
        <v>7</v>
      </c>
      <c r="C52" s="14" t="s">
        <v>100</v>
      </c>
      <c r="D52" s="11"/>
      <c r="E52" s="11"/>
      <c r="F52" s="13"/>
      <c r="G52" s="60"/>
      <c r="H52" s="16"/>
      <c r="I52" s="16"/>
      <c r="J52" s="16"/>
      <c r="K52" s="16"/>
      <c r="L52" s="16"/>
      <c r="M52" s="16"/>
      <c r="N52" s="16"/>
      <c r="O52" s="16"/>
    </row>
    <row r="53" spans="1:15" s="1" customFormat="1" ht="12" customHeight="1">
      <c r="A53" s="16"/>
      <c r="B53" s="15" t="s">
        <v>8</v>
      </c>
      <c r="C53" s="14" t="s">
        <v>101</v>
      </c>
      <c r="D53" s="11"/>
      <c r="E53" s="11"/>
      <c r="F53" s="13"/>
      <c r="G53" s="60"/>
      <c r="H53" s="16"/>
      <c r="I53" s="16"/>
      <c r="J53" s="16"/>
      <c r="K53" s="16"/>
      <c r="L53" s="16"/>
      <c r="M53" s="16"/>
      <c r="N53" s="16"/>
      <c r="O53" s="16"/>
    </row>
    <row r="54" spans="1:15" s="1" customFormat="1" ht="12" customHeight="1">
      <c r="A54" s="16"/>
      <c r="B54" s="15" t="s">
        <v>5</v>
      </c>
      <c r="C54" s="25" t="s">
        <v>102</v>
      </c>
      <c r="D54" s="11"/>
      <c r="E54" s="11"/>
      <c r="F54" s="13"/>
      <c r="G54" s="60"/>
      <c r="H54" s="16"/>
      <c r="I54" s="16"/>
      <c r="J54" s="16"/>
      <c r="K54" s="16"/>
      <c r="L54" s="16"/>
      <c r="M54" s="16"/>
      <c r="N54" s="16"/>
      <c r="O54" s="16"/>
    </row>
    <row r="55" spans="1:15" s="1" customFormat="1" ht="12" customHeight="1">
      <c r="A55" s="16"/>
      <c r="B55" s="15" t="s">
        <v>6</v>
      </c>
      <c r="C55" s="14">
        <v>91882068</v>
      </c>
      <c r="D55" s="11"/>
      <c r="E55" s="11"/>
      <c r="F55" s="13"/>
      <c r="G55" s="60"/>
      <c r="H55" s="16"/>
      <c r="I55" s="16"/>
      <c r="J55" s="16"/>
      <c r="K55" s="16"/>
      <c r="L55" s="16"/>
      <c r="M55" s="16"/>
      <c r="N55" s="16"/>
      <c r="O55" s="16"/>
    </row>
    <row r="56" spans="1:15" s="3" customFormat="1" ht="12" customHeight="1">
      <c r="A56" s="10">
        <v>1</v>
      </c>
      <c r="B56" s="8" t="s">
        <v>27</v>
      </c>
      <c r="C56" s="2" t="s">
        <v>28</v>
      </c>
      <c r="D56" s="6">
        <v>60</v>
      </c>
      <c r="E56" s="6">
        <f>D56*0.9</f>
        <v>54</v>
      </c>
      <c r="F56" s="8">
        <v>1</v>
      </c>
      <c r="G56" s="61">
        <f>D56*F56</f>
        <v>60</v>
      </c>
      <c r="H56" s="61"/>
      <c r="I56" s="66">
        <f>E56*F56</f>
        <v>54</v>
      </c>
      <c r="J56" s="64"/>
      <c r="K56" s="64"/>
      <c r="L56" s="64"/>
      <c r="M56" s="64"/>
      <c r="N56" s="64"/>
      <c r="O56" s="80"/>
    </row>
    <row r="57" spans="1:15" s="3" customFormat="1" ht="12" customHeight="1">
      <c r="A57" s="10">
        <v>2</v>
      </c>
      <c r="B57" s="8">
        <v>5807</v>
      </c>
      <c r="C57" s="2" t="s">
        <v>145</v>
      </c>
      <c r="D57" s="6">
        <v>8</v>
      </c>
      <c r="E57" s="6" t="s">
        <v>147</v>
      </c>
      <c r="F57" s="8">
        <v>1</v>
      </c>
      <c r="G57" s="61"/>
      <c r="H57" s="61"/>
      <c r="I57" s="66"/>
      <c r="J57" s="64"/>
      <c r="K57" s="64"/>
      <c r="L57" s="64"/>
      <c r="M57" s="64"/>
      <c r="N57" s="101" t="s">
        <v>138</v>
      </c>
      <c r="O57" s="100">
        <v>12.8</v>
      </c>
    </row>
    <row r="58" spans="1:15" s="3" customFormat="1" ht="12" customHeight="1">
      <c r="A58" s="10">
        <v>3</v>
      </c>
      <c r="B58" s="8">
        <v>5813</v>
      </c>
      <c r="C58" s="2" t="s">
        <v>146</v>
      </c>
      <c r="D58" s="6">
        <v>8</v>
      </c>
      <c r="E58" s="6" t="s">
        <v>147</v>
      </c>
      <c r="F58" s="8">
        <v>1</v>
      </c>
      <c r="G58" s="61"/>
      <c r="H58" s="61"/>
      <c r="I58" s="66"/>
      <c r="J58" s="64"/>
      <c r="K58" s="64"/>
      <c r="L58" s="64"/>
      <c r="M58" s="64"/>
      <c r="N58" s="101" t="s">
        <v>138</v>
      </c>
      <c r="O58" s="100">
        <v>12.8</v>
      </c>
    </row>
    <row r="59" spans="1:16" s="3" customFormat="1" ht="12" customHeight="1">
      <c r="A59" s="10">
        <v>4</v>
      </c>
      <c r="B59" s="45">
        <v>5814</v>
      </c>
      <c r="C59" s="46" t="s">
        <v>33</v>
      </c>
      <c r="D59" s="47">
        <v>8</v>
      </c>
      <c r="E59" s="6">
        <f>D59*0.9</f>
        <v>7.2</v>
      </c>
      <c r="F59" s="48">
        <v>1</v>
      </c>
      <c r="G59" s="61">
        <f>D59*F59</f>
        <v>8</v>
      </c>
      <c r="H59" s="61">
        <f>SUM(G56:G59)</f>
        <v>68</v>
      </c>
      <c r="I59" s="66">
        <f>E59*F59</f>
        <v>7.2</v>
      </c>
      <c r="J59" s="66">
        <f>SUM(I56:I59)</f>
        <v>61.2</v>
      </c>
      <c r="K59" s="66">
        <f>J59*266.85/2061.64</f>
        <v>7.921470285791896</v>
      </c>
      <c r="L59" s="66">
        <f>SUM(J59:K59)</f>
        <v>69.1214702857919</v>
      </c>
      <c r="M59" s="66">
        <f>L59*3058.85/2195.05</f>
        <v>96.32227483824721</v>
      </c>
      <c r="N59" s="66">
        <f>M59*205.55/3244.8</f>
        <v>6.10177625523968</v>
      </c>
      <c r="O59" s="95">
        <f>SUM(M59:N59)</f>
        <v>102.4240510934869</v>
      </c>
      <c r="P59" s="84">
        <f>SUM(O57:O59)</f>
        <v>128.0240510934869</v>
      </c>
    </row>
    <row r="60" spans="1:15" s="1" customFormat="1" ht="12" customHeight="1">
      <c r="A60" s="16"/>
      <c r="B60" s="15" t="s">
        <v>7</v>
      </c>
      <c r="C60" s="14" t="s">
        <v>129</v>
      </c>
      <c r="D60" s="11"/>
      <c r="E60" s="11"/>
      <c r="F60" s="13"/>
      <c r="G60" s="60"/>
      <c r="H60" s="61"/>
      <c r="I60" s="16"/>
      <c r="J60" s="16"/>
      <c r="K60" s="16"/>
      <c r="L60" s="16"/>
      <c r="M60" s="16"/>
      <c r="N60" s="16"/>
      <c r="O60" s="16"/>
    </row>
    <row r="61" spans="1:15" s="1" customFormat="1" ht="12" customHeight="1">
      <c r="A61" s="16"/>
      <c r="B61" s="15" t="s">
        <v>8</v>
      </c>
      <c r="C61" s="14" t="s">
        <v>130</v>
      </c>
      <c r="D61" s="11"/>
      <c r="E61" s="11"/>
      <c r="F61" s="13"/>
      <c r="G61" s="60"/>
      <c r="H61" s="61"/>
      <c r="I61" s="16"/>
      <c r="J61" s="16"/>
      <c r="K61" s="16"/>
      <c r="L61" s="16"/>
      <c r="M61" s="16"/>
      <c r="N61" s="16"/>
      <c r="O61" s="16"/>
    </row>
    <row r="62" spans="1:15" s="1" customFormat="1" ht="12" customHeight="1">
      <c r="A62" s="16"/>
      <c r="B62" s="15" t="s">
        <v>5</v>
      </c>
      <c r="C62" s="25" t="s">
        <v>136</v>
      </c>
      <c r="D62" s="11"/>
      <c r="E62" s="11"/>
      <c r="F62" s="13"/>
      <c r="G62" s="60"/>
      <c r="H62" s="61"/>
      <c r="I62" s="16"/>
      <c r="J62" s="16"/>
      <c r="K62" s="16"/>
      <c r="L62" s="16"/>
      <c r="M62" s="16"/>
      <c r="N62" s="16"/>
      <c r="O62" s="16"/>
    </row>
    <row r="63" spans="1:15" s="1" customFormat="1" ht="12" customHeight="1">
      <c r="A63" s="16"/>
      <c r="B63" s="15" t="s">
        <v>6</v>
      </c>
      <c r="C63" s="14">
        <v>98587733</v>
      </c>
      <c r="D63" s="11"/>
      <c r="E63" s="11"/>
      <c r="F63" s="13"/>
      <c r="G63" s="60"/>
      <c r="H63" s="61"/>
      <c r="I63" s="16"/>
      <c r="J63" s="16"/>
      <c r="K63" s="16"/>
      <c r="L63" s="16"/>
      <c r="M63" s="16"/>
      <c r="N63" s="16"/>
      <c r="O63" s="16"/>
    </row>
    <row r="64" spans="1:15" s="3" customFormat="1" ht="12" customHeight="1">
      <c r="A64" s="10">
        <v>1</v>
      </c>
      <c r="B64" s="8" t="s">
        <v>27</v>
      </c>
      <c r="C64" s="2" t="s">
        <v>28</v>
      </c>
      <c r="D64" s="6">
        <v>60</v>
      </c>
      <c r="E64" s="6">
        <f>D64*0.9</f>
        <v>54</v>
      </c>
      <c r="F64" s="8">
        <v>1</v>
      </c>
      <c r="G64" s="61">
        <f>D64*F64</f>
        <v>60</v>
      </c>
      <c r="H64" s="61">
        <v>60</v>
      </c>
      <c r="I64" s="66">
        <f>E64*F64</f>
        <v>54</v>
      </c>
      <c r="J64" s="66">
        <v>54</v>
      </c>
      <c r="K64" s="66">
        <f>J64*266.85/2061.64</f>
        <v>6.989532605110496</v>
      </c>
      <c r="L64" s="66">
        <f>SUM(J64:K64)</f>
        <v>60.9895326051105</v>
      </c>
      <c r="M64" s="66">
        <f>L64*3058.85/2195.05</f>
        <v>84.99024250433575</v>
      </c>
      <c r="N64" s="66">
        <f>M64*205.55/3244.8</f>
        <v>5.383920225211481</v>
      </c>
      <c r="O64" s="84">
        <f>SUM(M64:N64)</f>
        <v>90.37416272954724</v>
      </c>
    </row>
    <row r="65" spans="1:15" s="1" customFormat="1" ht="12" customHeight="1">
      <c r="A65" s="16"/>
      <c r="B65" s="15" t="s">
        <v>7</v>
      </c>
      <c r="C65" s="14" t="s">
        <v>128</v>
      </c>
      <c r="D65" s="11"/>
      <c r="E65" s="11"/>
      <c r="F65" s="13"/>
      <c r="G65" s="60"/>
      <c r="H65" s="61"/>
      <c r="I65" s="16"/>
      <c r="J65" s="16"/>
      <c r="K65" s="16"/>
      <c r="L65" s="16"/>
      <c r="M65" s="16"/>
      <c r="N65" s="16"/>
      <c r="O65" s="16"/>
    </row>
    <row r="66" spans="1:15" s="1" customFormat="1" ht="12" customHeight="1">
      <c r="A66" s="16"/>
      <c r="B66" s="15" t="s">
        <v>8</v>
      </c>
      <c r="C66" s="14" t="s">
        <v>133</v>
      </c>
      <c r="D66" s="11"/>
      <c r="E66" s="11"/>
      <c r="F66" s="13"/>
      <c r="G66" s="60"/>
      <c r="H66" s="61"/>
      <c r="I66" s="16"/>
      <c r="J66" s="16"/>
      <c r="K66" s="16"/>
      <c r="L66" s="16"/>
      <c r="M66" s="16"/>
      <c r="N66" s="16"/>
      <c r="O66" s="16"/>
    </row>
    <row r="67" spans="1:15" s="1" customFormat="1" ht="12" customHeight="1">
      <c r="A67" s="16"/>
      <c r="B67" s="15" t="s">
        <v>5</v>
      </c>
      <c r="D67" s="11"/>
      <c r="E67" s="11"/>
      <c r="F67" s="13"/>
      <c r="G67" s="60"/>
      <c r="H67" s="61"/>
      <c r="I67" s="16"/>
      <c r="J67" s="16"/>
      <c r="K67" s="16"/>
      <c r="L67" s="16"/>
      <c r="M67" s="16"/>
      <c r="N67" s="16"/>
      <c r="O67" s="16"/>
    </row>
    <row r="68" spans="1:15" s="1" customFormat="1" ht="12" customHeight="1">
      <c r="A68" s="16"/>
      <c r="B68" s="15" t="s">
        <v>6</v>
      </c>
      <c r="C68" s="14"/>
      <c r="D68" s="11"/>
      <c r="E68" s="11"/>
      <c r="F68" s="13"/>
      <c r="G68" s="60"/>
      <c r="H68" s="61"/>
      <c r="I68" s="16"/>
      <c r="J68" s="16"/>
      <c r="K68" s="16"/>
      <c r="L68" s="16"/>
      <c r="M68" s="16"/>
      <c r="N68" s="16"/>
      <c r="O68" s="16"/>
    </row>
    <row r="69" spans="1:15" s="3" customFormat="1" ht="12" customHeight="1">
      <c r="A69" s="10">
        <v>1</v>
      </c>
      <c r="B69" s="8" t="s">
        <v>27</v>
      </c>
      <c r="C69" s="2" t="s">
        <v>28</v>
      </c>
      <c r="D69" s="6">
        <v>60</v>
      </c>
      <c r="E69" s="6">
        <f>D69*0.9</f>
        <v>54</v>
      </c>
      <c r="F69" s="8">
        <v>3</v>
      </c>
      <c r="G69" s="61">
        <f>D69*F69</f>
        <v>180</v>
      </c>
      <c r="H69" s="61">
        <v>180</v>
      </c>
      <c r="I69" s="66">
        <f>E69*F69</f>
        <v>162</v>
      </c>
      <c r="J69" s="66">
        <v>162</v>
      </c>
      <c r="K69" s="66">
        <f>J69*266.85/2061.64</f>
        <v>20.96859781533149</v>
      </c>
      <c r="L69" s="66">
        <f>SUM(J69:K69)</f>
        <v>182.9685978153315</v>
      </c>
      <c r="M69" s="66">
        <f>L69*3058.85/2195.05</f>
        <v>254.97072751300732</v>
      </c>
      <c r="N69" s="66">
        <f>M69*205.55/3244.8</f>
        <v>16.151760675634446</v>
      </c>
      <c r="O69" s="84">
        <f>SUM(M69:N69)</f>
        <v>271.12248818864174</v>
      </c>
    </row>
    <row r="70" spans="1:15" s="1" customFormat="1" ht="12" customHeight="1">
      <c r="A70" s="16"/>
      <c r="B70" s="15" t="s">
        <v>7</v>
      </c>
      <c r="C70" s="14" t="s">
        <v>114</v>
      </c>
      <c r="D70" s="11"/>
      <c r="E70" s="11"/>
      <c r="F70" s="13"/>
      <c r="G70" s="63"/>
      <c r="H70" s="61"/>
      <c r="I70" s="16"/>
      <c r="J70" s="16"/>
      <c r="K70" s="16"/>
      <c r="L70" s="16"/>
      <c r="M70" s="16"/>
      <c r="N70" s="16"/>
      <c r="O70" s="16"/>
    </row>
    <row r="71" spans="1:15" s="1" customFormat="1" ht="12" customHeight="1">
      <c r="A71" s="16"/>
      <c r="B71" s="15" t="s">
        <v>8</v>
      </c>
      <c r="C71" s="14" t="s">
        <v>112</v>
      </c>
      <c r="D71" s="11"/>
      <c r="E71" s="11"/>
      <c r="F71" s="13"/>
      <c r="G71" s="63"/>
      <c r="H71" s="61"/>
      <c r="I71" s="16"/>
      <c r="J71" s="16"/>
      <c r="K71" s="16"/>
      <c r="L71" s="16"/>
      <c r="M71" s="16"/>
      <c r="N71" s="16"/>
      <c r="O71" s="16"/>
    </row>
    <row r="72" spans="1:15" s="1" customFormat="1" ht="12" customHeight="1">
      <c r="A72" s="16"/>
      <c r="B72" s="15" t="s">
        <v>5</v>
      </c>
      <c r="C72" s="25" t="s">
        <v>113</v>
      </c>
      <c r="D72" s="11"/>
      <c r="E72" s="11"/>
      <c r="F72" s="13"/>
      <c r="G72" s="63"/>
      <c r="H72" s="61"/>
      <c r="I72" s="16"/>
      <c r="J72" s="16"/>
      <c r="K72" s="16"/>
      <c r="L72" s="16"/>
      <c r="M72" s="16"/>
      <c r="N72" s="16"/>
      <c r="O72" s="16"/>
    </row>
    <row r="73" spans="1:15" s="1" customFormat="1" ht="12" customHeight="1">
      <c r="A73" s="16"/>
      <c r="B73" s="54" t="s">
        <v>6</v>
      </c>
      <c r="C73" s="55">
        <v>96210016</v>
      </c>
      <c r="D73" s="11"/>
      <c r="E73" s="11"/>
      <c r="F73" s="13"/>
      <c r="G73" s="63"/>
      <c r="H73" s="61"/>
      <c r="I73" s="16"/>
      <c r="J73" s="16"/>
      <c r="K73" s="16"/>
      <c r="L73" s="16"/>
      <c r="M73" s="16"/>
      <c r="N73" s="16"/>
      <c r="O73" s="16"/>
    </row>
    <row r="74" spans="1:15" s="3" customFormat="1" ht="12" customHeight="1">
      <c r="A74" s="39">
        <v>1</v>
      </c>
      <c r="B74" s="52" t="s">
        <v>126</v>
      </c>
      <c r="C74" s="53" t="s">
        <v>127</v>
      </c>
      <c r="D74" s="47">
        <v>7</v>
      </c>
      <c r="E74" s="6" t="s">
        <v>137</v>
      </c>
      <c r="F74" s="48">
        <v>3</v>
      </c>
      <c r="G74" s="61"/>
      <c r="H74" s="61"/>
      <c r="I74" s="16"/>
      <c r="J74" s="16"/>
      <c r="K74" s="16"/>
      <c r="L74" s="16"/>
      <c r="M74" s="16"/>
      <c r="N74" s="101" t="s">
        <v>138</v>
      </c>
      <c r="O74" s="66">
        <v>32.1</v>
      </c>
    </row>
    <row r="75" spans="1:16" s="3" customFormat="1" ht="12" customHeight="1">
      <c r="A75" s="39">
        <v>2</v>
      </c>
      <c r="B75" s="52">
        <v>6770</v>
      </c>
      <c r="C75" s="53" t="s">
        <v>115</v>
      </c>
      <c r="D75" s="47">
        <v>0.5</v>
      </c>
      <c r="E75" s="6">
        <f>D75*0.9</f>
        <v>0.45</v>
      </c>
      <c r="F75" s="48">
        <v>12</v>
      </c>
      <c r="G75" s="61">
        <f>D75*F75</f>
        <v>6</v>
      </c>
      <c r="H75" s="61">
        <v>6</v>
      </c>
      <c r="I75" s="66">
        <f>E75*F75</f>
        <v>5.4</v>
      </c>
      <c r="J75" s="66">
        <v>5.4</v>
      </c>
      <c r="K75" s="66">
        <f>J75*266.85/2061.64</f>
        <v>0.6989532605110497</v>
      </c>
      <c r="L75" s="66">
        <f>SUM(J75:K75)</f>
        <v>6.09895326051105</v>
      </c>
      <c r="M75" s="66">
        <f>L75*3058.85/2195.05</f>
        <v>8.499024250433578</v>
      </c>
      <c r="N75" s="66">
        <f>M75*205.55/3244.8</f>
        <v>0.5383920225211484</v>
      </c>
      <c r="O75" s="95">
        <f>SUM(M75:N75)</f>
        <v>9.037416272954726</v>
      </c>
      <c r="P75" s="84">
        <f>SUM(O74,O75)</f>
        <v>41.137416272954724</v>
      </c>
    </row>
    <row r="76" spans="1:15" s="1" customFormat="1" ht="12" customHeight="1">
      <c r="A76" s="16"/>
      <c r="B76" s="15" t="s">
        <v>7</v>
      </c>
      <c r="C76" s="14" t="s">
        <v>84</v>
      </c>
      <c r="D76" s="11"/>
      <c r="E76" s="11"/>
      <c r="F76" s="13"/>
      <c r="G76" s="60"/>
      <c r="H76" s="61"/>
      <c r="I76" s="16"/>
      <c r="J76" s="16"/>
      <c r="K76" s="16"/>
      <c r="L76" s="16"/>
      <c r="M76" s="16"/>
      <c r="N76" s="16"/>
      <c r="O76" s="16"/>
    </row>
    <row r="77" spans="1:15" s="1" customFormat="1" ht="12" customHeight="1">
      <c r="A77" s="16"/>
      <c r="B77" s="15" t="s">
        <v>8</v>
      </c>
      <c r="C77" s="14" t="s">
        <v>85</v>
      </c>
      <c r="D77" s="11"/>
      <c r="E77" s="11"/>
      <c r="F77" s="13"/>
      <c r="G77" s="60"/>
      <c r="H77" s="61"/>
      <c r="I77" s="16"/>
      <c r="J77" s="16"/>
      <c r="K77" s="16"/>
      <c r="L77" s="16"/>
      <c r="M77" s="16"/>
      <c r="N77" s="16"/>
      <c r="O77" s="16"/>
    </row>
    <row r="78" spans="1:15" s="1" customFormat="1" ht="12" customHeight="1">
      <c r="A78" s="16"/>
      <c r="B78" s="15" t="s">
        <v>5</v>
      </c>
      <c r="C78" s="25" t="s">
        <v>86</v>
      </c>
      <c r="D78" s="11"/>
      <c r="E78" s="11"/>
      <c r="F78" s="13"/>
      <c r="G78" s="60"/>
      <c r="H78" s="61"/>
      <c r="I78" s="16"/>
      <c r="J78" s="16"/>
      <c r="K78" s="16"/>
      <c r="L78" s="16"/>
      <c r="M78" s="16"/>
      <c r="N78" s="16"/>
      <c r="O78" s="16"/>
    </row>
    <row r="79" spans="1:15" s="1" customFormat="1" ht="12" customHeight="1">
      <c r="A79" s="16"/>
      <c r="B79" s="15" t="s">
        <v>6</v>
      </c>
      <c r="C79" s="14">
        <v>97162180</v>
      </c>
      <c r="D79" s="11"/>
      <c r="E79" s="11"/>
      <c r="F79" s="13"/>
      <c r="G79" s="60"/>
      <c r="H79" s="61"/>
      <c r="I79" s="16"/>
      <c r="J79" s="16"/>
      <c r="K79" s="16"/>
      <c r="L79" s="16"/>
      <c r="M79" s="16"/>
      <c r="N79" s="16"/>
      <c r="O79" s="16"/>
    </row>
    <row r="80" spans="1:15" s="3" customFormat="1" ht="12" customHeight="1">
      <c r="A80" s="10">
        <v>1</v>
      </c>
      <c r="B80" s="45" t="s">
        <v>10</v>
      </c>
      <c r="C80" s="46" t="s">
        <v>87</v>
      </c>
      <c r="D80" s="47">
        <v>5</v>
      </c>
      <c r="E80" s="6">
        <f>D80*0.9</f>
        <v>4.5</v>
      </c>
      <c r="F80" s="48">
        <v>3</v>
      </c>
      <c r="G80" s="61">
        <f>D80*F80</f>
        <v>15</v>
      </c>
      <c r="H80" s="61"/>
      <c r="I80" s="66">
        <f>E80*F80</f>
        <v>13.5</v>
      </c>
      <c r="J80" s="16"/>
      <c r="K80" s="16"/>
      <c r="L80" s="16"/>
      <c r="M80" s="16"/>
      <c r="N80" s="16"/>
      <c r="O80" s="16"/>
    </row>
    <row r="81" spans="1:15" s="3" customFormat="1" ht="12" customHeight="1">
      <c r="A81" s="10">
        <v>2</v>
      </c>
      <c r="B81" s="45" t="s">
        <v>12</v>
      </c>
      <c r="C81" s="46" t="s">
        <v>88</v>
      </c>
      <c r="D81" s="47">
        <v>5</v>
      </c>
      <c r="E81" s="6">
        <f>D81*0.9</f>
        <v>4.5</v>
      </c>
      <c r="F81" s="48">
        <v>3</v>
      </c>
      <c r="G81" s="61">
        <f>D81*F81</f>
        <v>15</v>
      </c>
      <c r="H81" s="61"/>
      <c r="I81" s="66">
        <f>E81*F81</f>
        <v>13.5</v>
      </c>
      <c r="J81" s="16"/>
      <c r="K81" s="16"/>
      <c r="L81" s="16"/>
      <c r="M81" s="16"/>
      <c r="N81" s="16"/>
      <c r="O81" s="16"/>
    </row>
    <row r="82" spans="1:15" s="3" customFormat="1" ht="12" customHeight="1">
      <c r="A82" s="10">
        <v>3</v>
      </c>
      <c r="B82" s="45" t="s">
        <v>14</v>
      </c>
      <c r="C82" s="46" t="s">
        <v>89</v>
      </c>
      <c r="D82" s="47">
        <v>5</v>
      </c>
      <c r="E82" s="6">
        <f>D82*0.9</f>
        <v>4.5</v>
      </c>
      <c r="F82" s="48">
        <v>3</v>
      </c>
      <c r="G82" s="61">
        <f>D82*F82</f>
        <v>15</v>
      </c>
      <c r="H82" s="61"/>
      <c r="I82" s="66">
        <f>E82*F82</f>
        <v>13.5</v>
      </c>
      <c r="J82" s="16"/>
      <c r="K82" s="16"/>
      <c r="L82" s="16"/>
      <c r="M82" s="16"/>
      <c r="N82" s="16"/>
      <c r="O82" s="16"/>
    </row>
    <row r="83" spans="1:15" s="3" customFormat="1" ht="12" customHeight="1">
      <c r="A83" s="39">
        <v>4</v>
      </c>
      <c r="B83" s="40" t="s">
        <v>76</v>
      </c>
      <c r="C83" s="46" t="s">
        <v>90</v>
      </c>
      <c r="D83" s="47">
        <v>5</v>
      </c>
      <c r="E83" s="6">
        <f>D83*0.9</f>
        <v>4.5</v>
      </c>
      <c r="F83" s="48">
        <v>2</v>
      </c>
      <c r="G83" s="61">
        <f>D83*F83</f>
        <v>10</v>
      </c>
      <c r="H83" s="61"/>
      <c r="I83" s="66">
        <f>E83*F83</f>
        <v>9</v>
      </c>
      <c r="J83" s="66"/>
      <c r="K83" s="16"/>
      <c r="L83" s="16"/>
      <c r="M83" s="16"/>
      <c r="N83" s="16"/>
      <c r="O83" s="16"/>
    </row>
    <row r="84" spans="1:15" s="3" customFormat="1" ht="12" customHeight="1">
      <c r="A84" s="39">
        <v>5</v>
      </c>
      <c r="B84" s="45" t="s">
        <v>91</v>
      </c>
      <c r="C84" s="46" t="s">
        <v>92</v>
      </c>
      <c r="D84" s="47">
        <v>60</v>
      </c>
      <c r="E84" s="6">
        <f>D84*0.9</f>
        <v>54</v>
      </c>
      <c r="F84" s="48">
        <v>1</v>
      </c>
      <c r="G84" s="61">
        <f>D84*F84</f>
        <v>60</v>
      </c>
      <c r="H84" s="61">
        <f>SUM(G80:G84)</f>
        <v>115</v>
      </c>
      <c r="I84" s="66">
        <f>E84*F84</f>
        <v>54</v>
      </c>
      <c r="J84" s="66">
        <f>SUM(I80:I84)</f>
        <v>103.5</v>
      </c>
      <c r="K84" s="66">
        <f>J84*266.85/2061.64</f>
        <v>13.396604159795116</v>
      </c>
      <c r="L84" s="66">
        <f>SUM(J84:K84)</f>
        <v>116.89660415979512</v>
      </c>
      <c r="M84" s="66">
        <f>L84*3058.85/2195.05</f>
        <v>162.8979647999769</v>
      </c>
      <c r="N84" s="66">
        <f>M84*205.55/3244.8</f>
        <v>10.319180431655342</v>
      </c>
      <c r="O84" s="84">
        <f>SUM(M84:N84)</f>
        <v>173.21714523163226</v>
      </c>
    </row>
    <row r="85" spans="1:15" s="1" customFormat="1" ht="12" customHeight="1">
      <c r="A85" s="16"/>
      <c r="B85" s="15" t="s">
        <v>7</v>
      </c>
      <c r="C85" s="14" t="s">
        <v>93</v>
      </c>
      <c r="D85" s="11"/>
      <c r="E85" s="11"/>
      <c r="F85" s="13"/>
      <c r="G85" s="60"/>
      <c r="H85" s="61"/>
      <c r="I85" s="16"/>
      <c r="J85" s="66"/>
      <c r="K85" s="16"/>
      <c r="L85" s="16"/>
      <c r="M85" s="16"/>
      <c r="N85" s="16"/>
      <c r="O85" s="16"/>
    </row>
    <row r="86" spans="1:15" s="1" customFormat="1" ht="12" customHeight="1">
      <c r="A86" s="16"/>
      <c r="B86" s="15" t="s">
        <v>8</v>
      </c>
      <c r="C86" s="14" t="s">
        <v>94</v>
      </c>
      <c r="D86" s="11"/>
      <c r="E86" s="11"/>
      <c r="F86" s="13"/>
      <c r="G86" s="60"/>
      <c r="H86" s="61"/>
      <c r="I86" s="16"/>
      <c r="J86" s="66"/>
      <c r="K86" s="16"/>
      <c r="L86" s="16"/>
      <c r="M86" s="16"/>
      <c r="N86" s="16"/>
      <c r="O86" s="16"/>
    </row>
    <row r="87" spans="1:15" s="1" customFormat="1" ht="12" customHeight="1">
      <c r="A87" s="16"/>
      <c r="B87" s="15" t="s">
        <v>5</v>
      </c>
      <c r="C87" s="25" t="s">
        <v>95</v>
      </c>
      <c r="D87" s="11"/>
      <c r="E87" s="11"/>
      <c r="F87" s="13"/>
      <c r="G87" s="60"/>
      <c r="H87" s="61"/>
      <c r="I87" s="16"/>
      <c r="J87" s="66"/>
      <c r="K87" s="16"/>
      <c r="L87" s="16"/>
      <c r="M87" s="16"/>
      <c r="N87" s="16"/>
      <c r="O87" s="16"/>
    </row>
    <row r="88" spans="1:15" s="1" customFormat="1" ht="12" customHeight="1">
      <c r="A88" s="16"/>
      <c r="B88" s="15" t="s">
        <v>6</v>
      </c>
      <c r="C88" s="14">
        <v>97991602</v>
      </c>
      <c r="D88" s="11"/>
      <c r="E88" s="11"/>
      <c r="F88" s="13"/>
      <c r="G88" s="60"/>
      <c r="H88" s="61"/>
      <c r="I88" s="16"/>
      <c r="J88" s="66"/>
      <c r="K88" s="16"/>
      <c r="L88" s="16"/>
      <c r="M88" s="16"/>
      <c r="N88" s="16"/>
      <c r="O88" s="16"/>
    </row>
    <row r="89" spans="1:15" s="4" customFormat="1" ht="48" customHeight="1">
      <c r="A89" s="10">
        <v>1</v>
      </c>
      <c r="B89" s="8">
        <v>322</v>
      </c>
      <c r="C89" s="2" t="s">
        <v>96</v>
      </c>
      <c r="D89" s="49">
        <v>100</v>
      </c>
      <c r="E89" s="49">
        <v>80</v>
      </c>
      <c r="F89" s="48">
        <v>1</v>
      </c>
      <c r="G89" s="61">
        <f>D89*F89</f>
        <v>100</v>
      </c>
      <c r="H89" s="61">
        <v>100</v>
      </c>
      <c r="I89" s="75">
        <f>E89*F89</f>
        <v>80</v>
      </c>
      <c r="J89" s="75">
        <v>80</v>
      </c>
      <c r="K89" s="66">
        <f>J89*266.85/2061.64</f>
        <v>10.354863118682214</v>
      </c>
      <c r="L89" s="66">
        <f>SUM(J89:K89)</f>
        <v>90.35486311868222</v>
      </c>
      <c r="M89" s="66">
        <f>L89*3058.85/2195.05</f>
        <v>125.91147037679374</v>
      </c>
      <c r="N89" s="66">
        <f>M89*205.55/3244.8</f>
        <v>7.976178111424419</v>
      </c>
      <c r="O89" s="84">
        <f>SUM(M89:N89)</f>
        <v>133.88764848821816</v>
      </c>
    </row>
    <row r="90" spans="1:15" s="3" customFormat="1" ht="12" customHeight="1">
      <c r="A90" s="10"/>
      <c r="B90" s="45"/>
      <c r="C90" s="46" t="s">
        <v>97</v>
      </c>
      <c r="D90" s="47"/>
      <c r="E90" s="47"/>
      <c r="F90" s="48"/>
      <c r="G90" s="61"/>
      <c r="H90" s="61"/>
      <c r="I90" s="16"/>
      <c r="J90" s="66"/>
      <c r="K90" s="16"/>
      <c r="L90" s="16"/>
      <c r="M90" s="16"/>
      <c r="N90" s="16"/>
      <c r="O90" s="16"/>
    </row>
    <row r="91" spans="1:15" s="3" customFormat="1" ht="12" customHeight="1">
      <c r="A91" s="10"/>
      <c r="B91" s="45"/>
      <c r="C91" s="46" t="s">
        <v>98</v>
      </c>
      <c r="D91" s="47"/>
      <c r="E91" s="47"/>
      <c r="F91" s="48"/>
      <c r="G91" s="61"/>
      <c r="H91" s="61"/>
      <c r="I91" s="16"/>
      <c r="J91" s="66"/>
      <c r="K91" s="16"/>
      <c r="L91" s="16"/>
      <c r="M91" s="16"/>
      <c r="N91" s="16"/>
      <c r="O91" s="16"/>
    </row>
    <row r="92" spans="1:15" s="3" customFormat="1" ht="12" customHeight="1">
      <c r="A92" s="10"/>
      <c r="B92" s="45"/>
      <c r="C92" s="46" t="s">
        <v>99</v>
      </c>
      <c r="D92" s="47"/>
      <c r="E92" s="47"/>
      <c r="F92" s="48"/>
      <c r="G92" s="61"/>
      <c r="H92" s="61"/>
      <c r="I92" s="16"/>
      <c r="J92" s="66"/>
      <c r="K92" s="16"/>
      <c r="L92" s="16"/>
      <c r="M92" s="16"/>
      <c r="N92" s="16"/>
      <c r="O92" s="16"/>
    </row>
    <row r="93" spans="1:15" s="3" customFormat="1" ht="12" customHeight="1">
      <c r="A93" s="34"/>
      <c r="B93" s="35" t="s">
        <v>7</v>
      </c>
      <c r="C93" s="35" t="s">
        <v>78</v>
      </c>
      <c r="D93" s="36"/>
      <c r="E93" s="36"/>
      <c r="F93" s="36"/>
      <c r="G93" s="62"/>
      <c r="H93" s="61"/>
      <c r="I93" s="16"/>
      <c r="J93" s="66"/>
      <c r="K93" s="16"/>
      <c r="L93" s="16"/>
      <c r="M93" s="16"/>
      <c r="N93" s="16"/>
      <c r="O93" s="16"/>
    </row>
    <row r="94" spans="1:15" s="3" customFormat="1" ht="12" customHeight="1">
      <c r="A94" s="34"/>
      <c r="B94" s="35" t="s">
        <v>8</v>
      </c>
      <c r="C94" s="34" t="s">
        <v>79</v>
      </c>
      <c r="D94" s="36"/>
      <c r="E94" s="36"/>
      <c r="F94" s="36"/>
      <c r="G94" s="62"/>
      <c r="H94" s="61"/>
      <c r="I94" s="16"/>
      <c r="J94" s="67"/>
      <c r="K94" s="16"/>
      <c r="L94" s="16"/>
      <c r="M94" s="16"/>
      <c r="N94" s="16"/>
      <c r="O94" s="16"/>
    </row>
    <row r="95" spans="1:15" s="3" customFormat="1" ht="12" customHeight="1">
      <c r="A95" s="34"/>
      <c r="B95" s="35" t="s">
        <v>5</v>
      </c>
      <c r="C95" s="37" t="s">
        <v>80</v>
      </c>
      <c r="D95" s="36"/>
      <c r="E95" s="36"/>
      <c r="F95" s="36"/>
      <c r="G95" s="62"/>
      <c r="H95" s="61"/>
      <c r="I95" s="64"/>
      <c r="J95" s="64"/>
      <c r="K95" s="16"/>
      <c r="L95" s="16"/>
      <c r="M95" s="16"/>
      <c r="N95" s="16"/>
      <c r="O95" s="16"/>
    </row>
    <row r="96" spans="1:15" s="3" customFormat="1" ht="12" customHeight="1">
      <c r="A96" s="34"/>
      <c r="B96" s="35" t="s">
        <v>6</v>
      </c>
      <c r="C96" s="38">
        <v>97307638</v>
      </c>
      <c r="D96" s="36"/>
      <c r="E96" s="36"/>
      <c r="F96" s="36"/>
      <c r="G96" s="62"/>
      <c r="H96" s="61"/>
      <c r="I96" s="64"/>
      <c r="J96" s="64"/>
      <c r="K96" s="16"/>
      <c r="L96" s="16"/>
      <c r="M96" s="16"/>
      <c r="N96" s="16"/>
      <c r="O96" s="16"/>
    </row>
    <row r="97" spans="1:15" s="1" customFormat="1" ht="12" customHeight="1">
      <c r="A97" s="32">
        <v>1</v>
      </c>
      <c r="B97" s="40" t="s">
        <v>105</v>
      </c>
      <c r="C97" s="50" t="s">
        <v>106</v>
      </c>
      <c r="D97" s="6">
        <v>0.6</v>
      </c>
      <c r="E97" s="6">
        <f>D97*0.9</f>
        <v>0.54</v>
      </c>
      <c r="F97" s="8">
        <v>10</v>
      </c>
      <c r="G97" s="61">
        <f>D97*F97</f>
        <v>6</v>
      </c>
      <c r="H97" s="61"/>
      <c r="I97" s="66">
        <f>E97*F97</f>
        <v>5.4</v>
      </c>
      <c r="J97" s="16"/>
      <c r="K97" s="16"/>
      <c r="L97" s="16"/>
      <c r="M97" s="16"/>
      <c r="N97" s="16"/>
      <c r="O97" s="16"/>
    </row>
    <row r="98" spans="1:15" s="1" customFormat="1" ht="12" customHeight="1">
      <c r="A98" s="32">
        <v>2</v>
      </c>
      <c r="B98" s="40" t="s">
        <v>107</v>
      </c>
      <c r="C98" s="50" t="s">
        <v>108</v>
      </c>
      <c r="D98" s="6">
        <v>0.6</v>
      </c>
      <c r="E98" s="6">
        <f>D98*0.9</f>
        <v>0.54</v>
      </c>
      <c r="F98" s="8">
        <v>10</v>
      </c>
      <c r="G98" s="61">
        <f>D98*F98</f>
        <v>6</v>
      </c>
      <c r="H98" s="61"/>
      <c r="I98" s="66">
        <f>E98*F98</f>
        <v>5.4</v>
      </c>
      <c r="J98" s="16"/>
      <c r="K98" s="16"/>
      <c r="L98" s="16"/>
      <c r="M98" s="16"/>
      <c r="N98" s="16"/>
      <c r="O98" s="16"/>
    </row>
    <row r="99" spans="1:15" s="1" customFormat="1" ht="12" customHeight="1">
      <c r="A99" s="32">
        <v>3</v>
      </c>
      <c r="B99" s="40" t="s">
        <v>82</v>
      </c>
      <c r="C99" s="50" t="s">
        <v>83</v>
      </c>
      <c r="D99" s="6">
        <v>0.6</v>
      </c>
      <c r="E99" s="6">
        <f>D99*0.9</f>
        <v>0.54</v>
      </c>
      <c r="F99" s="8">
        <v>10</v>
      </c>
      <c r="G99" s="61">
        <f>D99*F99</f>
        <v>6</v>
      </c>
      <c r="H99" s="61"/>
      <c r="I99" s="66">
        <f>E99*F99</f>
        <v>5.4</v>
      </c>
      <c r="J99" s="16"/>
      <c r="K99" s="16"/>
      <c r="L99" s="16"/>
      <c r="M99" s="16"/>
      <c r="N99" s="16"/>
      <c r="O99" s="16"/>
    </row>
    <row r="100" spans="1:15" s="1" customFormat="1" ht="12" customHeight="1">
      <c r="A100" s="32">
        <v>4</v>
      </c>
      <c r="B100" s="40" t="s">
        <v>109</v>
      </c>
      <c r="C100" s="50" t="s">
        <v>110</v>
      </c>
      <c r="D100" s="6">
        <v>0.6</v>
      </c>
      <c r="E100" s="6">
        <f>D100*0.9</f>
        <v>0.54</v>
      </c>
      <c r="F100" s="8">
        <v>10</v>
      </c>
      <c r="G100" s="61">
        <f>D100*F100</f>
        <v>6</v>
      </c>
      <c r="H100" s="61"/>
      <c r="I100" s="66">
        <f>E100*F100</f>
        <v>5.4</v>
      </c>
      <c r="J100" s="16"/>
      <c r="K100" s="16"/>
      <c r="L100" s="16"/>
      <c r="M100" s="16"/>
      <c r="N100" s="16"/>
      <c r="O100" s="16"/>
    </row>
    <row r="101" spans="1:15" s="3" customFormat="1" ht="12" customHeight="1">
      <c r="A101" s="39">
        <v>5</v>
      </c>
      <c r="B101" s="43" t="s">
        <v>35</v>
      </c>
      <c r="C101" s="44" t="s">
        <v>81</v>
      </c>
      <c r="D101" s="6">
        <v>10</v>
      </c>
      <c r="E101" s="6">
        <f>D101*0.9</f>
        <v>9</v>
      </c>
      <c r="F101" s="8">
        <v>1</v>
      </c>
      <c r="G101" s="61">
        <f>D101*F101</f>
        <v>10</v>
      </c>
      <c r="H101" s="61">
        <f>SUM(G97:G101)</f>
        <v>34</v>
      </c>
      <c r="I101" s="66">
        <f>E101*F101</f>
        <v>9</v>
      </c>
      <c r="J101" s="66">
        <f>SUM(I97:I101)</f>
        <v>30.6</v>
      </c>
      <c r="K101" s="66">
        <f>J101*266.85/2061.64</f>
        <v>3.960735142895948</v>
      </c>
      <c r="L101" s="66">
        <f>SUM(J101:K101)</f>
        <v>34.56073514289595</v>
      </c>
      <c r="M101" s="66">
        <f>L101*3058.85/2195.05</f>
        <v>48.161137419123605</v>
      </c>
      <c r="N101" s="66">
        <f>M101*205.55/3244.8</f>
        <v>3.05088812761984</v>
      </c>
      <c r="O101" s="84">
        <f>SUM(M101:N101)</f>
        <v>51.21202554674345</v>
      </c>
    </row>
    <row r="102" spans="1:15" s="3" customFormat="1" ht="12" customHeight="1">
      <c r="A102" s="16"/>
      <c r="B102" s="15" t="s">
        <v>7</v>
      </c>
      <c r="C102" s="14" t="s">
        <v>24</v>
      </c>
      <c r="D102" s="11"/>
      <c r="E102" s="11"/>
      <c r="F102" s="12"/>
      <c r="G102" s="60"/>
      <c r="H102" s="61"/>
      <c r="I102" s="64"/>
      <c r="J102" s="64"/>
      <c r="K102" s="64"/>
      <c r="L102" s="64"/>
      <c r="M102" s="64"/>
      <c r="N102" s="64"/>
      <c r="O102" s="80"/>
    </row>
    <row r="103" spans="1:15" s="3" customFormat="1" ht="12" customHeight="1">
      <c r="A103" s="16"/>
      <c r="B103" s="15" t="s">
        <v>8</v>
      </c>
      <c r="C103" s="14" t="s">
        <v>25</v>
      </c>
      <c r="D103" s="11"/>
      <c r="E103" s="11"/>
      <c r="F103" s="12"/>
      <c r="G103" s="60"/>
      <c r="H103" s="61"/>
      <c r="I103" s="64"/>
      <c r="J103" s="64"/>
      <c r="K103" s="64"/>
      <c r="L103" s="64"/>
      <c r="M103" s="64"/>
      <c r="N103" s="64"/>
      <c r="O103" s="80"/>
    </row>
    <row r="104" spans="1:15" s="1" customFormat="1" ht="12" customHeight="1">
      <c r="A104" s="16"/>
      <c r="B104" s="15" t="s">
        <v>5</v>
      </c>
      <c r="C104" s="25" t="s">
        <v>26</v>
      </c>
      <c r="D104" s="11"/>
      <c r="E104" s="11"/>
      <c r="F104" s="12"/>
      <c r="G104" s="60"/>
      <c r="H104" s="61"/>
      <c r="I104" s="16"/>
      <c r="J104" s="16"/>
      <c r="K104" s="16"/>
      <c r="L104" s="16"/>
      <c r="M104" s="16"/>
      <c r="N104" s="16"/>
      <c r="O104" s="16"/>
    </row>
    <row r="105" spans="1:15" s="1" customFormat="1" ht="12" customHeight="1">
      <c r="A105" s="16"/>
      <c r="B105" s="15" t="s">
        <v>6</v>
      </c>
      <c r="C105" s="14">
        <v>98161362</v>
      </c>
      <c r="D105" s="11"/>
      <c r="E105" s="11"/>
      <c r="F105" s="12"/>
      <c r="G105" s="60"/>
      <c r="H105" s="61"/>
      <c r="I105" s="16"/>
      <c r="J105" s="16"/>
      <c r="K105" s="16"/>
      <c r="L105" s="16"/>
      <c r="M105" s="16"/>
      <c r="N105" s="16"/>
      <c r="O105" s="16"/>
    </row>
    <row r="106" spans="1:15" s="3" customFormat="1" ht="12" customHeight="1">
      <c r="A106" s="10">
        <v>1</v>
      </c>
      <c r="B106" s="8" t="s">
        <v>27</v>
      </c>
      <c r="C106" s="2" t="s">
        <v>28</v>
      </c>
      <c r="D106" s="6">
        <v>60</v>
      </c>
      <c r="E106" s="6">
        <f>D106*0.9</f>
        <v>54</v>
      </c>
      <c r="F106" s="8">
        <v>1</v>
      </c>
      <c r="G106" s="61">
        <f>D106*F106</f>
        <v>60</v>
      </c>
      <c r="H106" s="61"/>
      <c r="I106" s="66">
        <f>E106*F106</f>
        <v>54</v>
      </c>
      <c r="J106" s="64"/>
      <c r="K106" s="64"/>
      <c r="L106" s="64"/>
      <c r="M106" s="64"/>
      <c r="N106" s="64"/>
      <c r="O106" s="80"/>
    </row>
    <row r="107" spans="1:15" s="3" customFormat="1" ht="12" customHeight="1">
      <c r="A107" s="10">
        <v>2</v>
      </c>
      <c r="B107" s="8">
        <v>5500</v>
      </c>
      <c r="C107" s="2" t="s">
        <v>29</v>
      </c>
      <c r="D107" s="6">
        <v>8</v>
      </c>
      <c r="E107" s="6">
        <f aca="true" t="shared" si="6" ref="E107:E117">D107*0.9</f>
        <v>7.2</v>
      </c>
      <c r="F107" s="8">
        <v>10</v>
      </c>
      <c r="G107" s="61">
        <f>D107*F107</f>
        <v>80</v>
      </c>
      <c r="H107" s="61"/>
      <c r="I107" s="66">
        <f aca="true" t="shared" si="7" ref="I107:I116">E107*F107</f>
        <v>72</v>
      </c>
      <c r="J107" s="64"/>
      <c r="K107" s="64"/>
      <c r="L107" s="64"/>
      <c r="M107" s="64"/>
      <c r="N107" s="64"/>
      <c r="O107" s="80"/>
    </row>
    <row r="108" spans="1:15" s="3" customFormat="1" ht="12" customHeight="1">
      <c r="A108" s="10">
        <v>3</v>
      </c>
      <c r="B108" s="8" t="s">
        <v>104</v>
      </c>
      <c r="C108" s="2" t="s">
        <v>28</v>
      </c>
      <c r="D108" s="6">
        <v>37.5</v>
      </c>
      <c r="E108" s="6">
        <f t="shared" si="6"/>
        <v>33.75</v>
      </c>
      <c r="F108" s="8">
        <v>1</v>
      </c>
      <c r="G108" s="61">
        <f>D108*F108</f>
        <v>37.5</v>
      </c>
      <c r="H108" s="61"/>
      <c r="I108" s="66">
        <f t="shared" si="7"/>
        <v>33.75</v>
      </c>
      <c r="J108" s="61"/>
      <c r="K108" s="64"/>
      <c r="L108" s="64"/>
      <c r="M108" s="64"/>
      <c r="N108" s="64"/>
      <c r="O108" s="80"/>
    </row>
    <row r="109" spans="1:15" s="3" customFormat="1" ht="12" customHeight="1">
      <c r="A109" s="10"/>
      <c r="B109" s="8"/>
      <c r="C109" s="2" t="s">
        <v>30</v>
      </c>
      <c r="D109" s="6"/>
      <c r="E109" s="6" t="s">
        <v>125</v>
      </c>
      <c r="F109" s="8"/>
      <c r="G109" s="61"/>
      <c r="H109" s="61"/>
      <c r="I109" s="66"/>
      <c r="J109" s="64"/>
      <c r="K109" s="64"/>
      <c r="L109" s="64"/>
      <c r="M109" s="64"/>
      <c r="N109" s="64"/>
      <c r="O109" s="80"/>
    </row>
    <row r="110" spans="1:15" s="3" customFormat="1" ht="12" customHeight="1">
      <c r="A110" s="10"/>
      <c r="B110" s="8"/>
      <c r="C110" s="2" t="s">
        <v>31</v>
      </c>
      <c r="D110" s="6"/>
      <c r="E110" s="6"/>
      <c r="F110" s="8"/>
      <c r="G110" s="61"/>
      <c r="H110" s="61"/>
      <c r="I110" s="66"/>
      <c r="J110" s="64"/>
      <c r="K110" s="64"/>
      <c r="L110" s="64"/>
      <c r="M110" s="64"/>
      <c r="N110" s="64"/>
      <c r="O110" s="80"/>
    </row>
    <row r="111" spans="1:15" s="3" customFormat="1" ht="12" customHeight="1">
      <c r="A111" s="10"/>
      <c r="B111" s="8"/>
      <c r="C111" s="2" t="s">
        <v>32</v>
      </c>
      <c r="D111" s="6"/>
      <c r="E111" s="6"/>
      <c r="F111" s="8"/>
      <c r="G111" s="61"/>
      <c r="H111" s="61"/>
      <c r="I111" s="66"/>
      <c r="J111" s="64"/>
      <c r="K111" s="64"/>
      <c r="L111" s="64"/>
      <c r="M111" s="64"/>
      <c r="N111" s="64"/>
      <c r="O111" s="80"/>
    </row>
    <row r="112" spans="1:15" s="3" customFormat="1" ht="12" customHeight="1">
      <c r="A112" s="10"/>
      <c r="B112" s="8"/>
      <c r="C112" s="2" t="s">
        <v>33</v>
      </c>
      <c r="D112" s="6"/>
      <c r="E112" s="6"/>
      <c r="F112" s="8"/>
      <c r="G112" s="61"/>
      <c r="H112" s="61"/>
      <c r="I112" s="66"/>
      <c r="J112" s="64"/>
      <c r="K112" s="64"/>
      <c r="L112" s="64"/>
      <c r="M112" s="64"/>
      <c r="N112" s="64"/>
      <c r="O112" s="80"/>
    </row>
    <row r="113" spans="1:15" s="20" customFormat="1" ht="12.75">
      <c r="A113" s="10"/>
      <c r="B113" s="8"/>
      <c r="C113" s="2" t="s">
        <v>34</v>
      </c>
      <c r="D113" s="6"/>
      <c r="E113" s="6"/>
      <c r="F113" s="8"/>
      <c r="G113" s="61"/>
      <c r="H113" s="6"/>
      <c r="I113" s="66"/>
      <c r="J113" s="68"/>
      <c r="K113" s="68"/>
      <c r="L113" s="68"/>
      <c r="M113" s="68"/>
      <c r="N113" s="68"/>
      <c r="O113" s="81"/>
    </row>
    <row r="114" spans="1:15" s="20" customFormat="1" ht="12.75">
      <c r="A114" s="10">
        <v>4</v>
      </c>
      <c r="B114" s="8" t="s">
        <v>35</v>
      </c>
      <c r="C114" s="2" t="s">
        <v>36</v>
      </c>
      <c r="D114" s="6">
        <v>10</v>
      </c>
      <c r="E114" s="6">
        <f t="shared" si="6"/>
        <v>9</v>
      </c>
      <c r="F114" s="8">
        <v>5</v>
      </c>
      <c r="G114" s="61">
        <f>D114*F114</f>
        <v>50</v>
      </c>
      <c r="H114" s="6"/>
      <c r="I114" s="66">
        <f t="shared" si="7"/>
        <v>45</v>
      </c>
      <c r="J114" s="68"/>
      <c r="K114" s="68"/>
      <c r="L114" s="68"/>
      <c r="M114" s="68"/>
      <c r="N114" s="68"/>
      <c r="O114" s="81"/>
    </row>
    <row r="115" spans="1:15" ht="25.5">
      <c r="A115" s="10">
        <v>5</v>
      </c>
      <c r="B115" s="8" t="s">
        <v>37</v>
      </c>
      <c r="C115" s="2" t="s">
        <v>38</v>
      </c>
      <c r="D115" s="6">
        <v>5</v>
      </c>
      <c r="E115" s="6">
        <f t="shared" si="6"/>
        <v>4.5</v>
      </c>
      <c r="F115" s="8">
        <v>1</v>
      </c>
      <c r="G115" s="61">
        <f>D115*F115</f>
        <v>5</v>
      </c>
      <c r="H115" s="6"/>
      <c r="I115" s="66">
        <f t="shared" si="7"/>
        <v>4.5</v>
      </c>
      <c r="J115" s="69"/>
      <c r="K115" s="69"/>
      <c r="L115" s="69"/>
      <c r="M115" s="69"/>
      <c r="N115" s="69"/>
      <c r="O115" s="80"/>
    </row>
    <row r="116" spans="1:15" ht="25.5">
      <c r="A116" s="10">
        <v>6</v>
      </c>
      <c r="B116" s="8" t="s">
        <v>39</v>
      </c>
      <c r="C116" s="2" t="s">
        <v>40</v>
      </c>
      <c r="D116" s="6">
        <v>5</v>
      </c>
      <c r="E116" s="6">
        <f t="shared" si="6"/>
        <v>4.5</v>
      </c>
      <c r="F116" s="8">
        <v>1</v>
      </c>
      <c r="G116" s="61">
        <f>D116*F116</f>
        <v>5</v>
      </c>
      <c r="H116" s="6"/>
      <c r="I116" s="66">
        <f t="shared" si="7"/>
        <v>4.5</v>
      </c>
      <c r="J116" s="69"/>
      <c r="K116" s="69"/>
      <c r="L116" s="69"/>
      <c r="M116" s="69"/>
      <c r="N116" s="69"/>
      <c r="O116" s="80"/>
    </row>
    <row r="117" spans="1:15" ht="12.75">
      <c r="A117" s="10">
        <v>7</v>
      </c>
      <c r="B117" s="8">
        <v>163</v>
      </c>
      <c r="C117" s="2" t="s">
        <v>41</v>
      </c>
      <c r="D117" s="6">
        <v>12.95</v>
      </c>
      <c r="E117" s="6">
        <f t="shared" si="6"/>
        <v>11.655</v>
      </c>
      <c r="F117" s="8">
        <v>1</v>
      </c>
      <c r="G117" s="61">
        <f>D117*F117</f>
        <v>12.95</v>
      </c>
      <c r="H117" s="6">
        <f>SUM(G106:G117)</f>
        <v>250.45</v>
      </c>
      <c r="I117" s="66">
        <v>11.65</v>
      </c>
      <c r="J117" s="70">
        <f>SUM(I106:I117)</f>
        <v>225.4</v>
      </c>
      <c r="K117" s="66">
        <f>J117*266.85/2061.64</f>
        <v>29.174826836887142</v>
      </c>
      <c r="L117" s="66">
        <f>SUM(J117:K117)</f>
        <v>254.57482683688715</v>
      </c>
      <c r="M117" s="66">
        <f>L117*3058.85/2195.05</f>
        <v>354.7555677866163</v>
      </c>
      <c r="N117" s="66">
        <f>M117*205.55/3244.8</f>
        <v>22.472881828938295</v>
      </c>
      <c r="O117" s="84">
        <f>SUM(M117:N117)</f>
        <v>377.2284496155546</v>
      </c>
    </row>
    <row r="118" spans="1:15" s="1" customFormat="1" ht="12" customHeight="1">
      <c r="A118" s="103"/>
      <c r="B118" s="104" t="s">
        <v>7</v>
      </c>
      <c r="C118" s="14" t="s">
        <v>149</v>
      </c>
      <c r="D118" s="11"/>
      <c r="E118" s="12"/>
      <c r="F118" s="13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s="1" customFormat="1" ht="12" customHeight="1">
      <c r="A119" s="103"/>
      <c r="B119" s="104" t="s">
        <v>8</v>
      </c>
      <c r="C119" s="14" t="s">
        <v>150</v>
      </c>
      <c r="D119" s="11"/>
      <c r="E119" s="12"/>
      <c r="F119" s="13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s="1" customFormat="1" ht="12" customHeight="1">
      <c r="A120" s="103"/>
      <c r="B120" s="104" t="s">
        <v>5</v>
      </c>
      <c r="C120" s="25" t="s">
        <v>151</v>
      </c>
      <c r="D120" s="11"/>
      <c r="E120" s="12"/>
      <c r="F120" s="13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s="1" customFormat="1" ht="12" customHeight="1">
      <c r="A121" s="103"/>
      <c r="B121" s="104" t="s">
        <v>6</v>
      </c>
      <c r="C121" s="14">
        <v>90189194</v>
      </c>
      <c r="D121" s="11"/>
      <c r="E121" s="12"/>
      <c r="F121" s="13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s="3" customFormat="1" ht="12" customHeight="1">
      <c r="A122" s="105">
        <v>1</v>
      </c>
      <c r="B122" s="106" t="s">
        <v>73</v>
      </c>
      <c r="C122" s="102" t="s">
        <v>152</v>
      </c>
      <c r="D122" s="6">
        <v>7</v>
      </c>
      <c r="E122" s="107" t="s">
        <v>153</v>
      </c>
      <c r="F122" s="8">
        <v>6</v>
      </c>
      <c r="G122" s="64"/>
      <c r="H122" s="64"/>
      <c r="I122" s="64"/>
      <c r="J122" s="64"/>
      <c r="K122" s="64"/>
      <c r="L122" s="64"/>
      <c r="M122" s="64"/>
      <c r="N122" s="64"/>
      <c r="O122" s="66">
        <v>67.8</v>
      </c>
    </row>
    <row r="123" spans="1:15" s="3" customFormat="1" ht="12" customHeight="1">
      <c r="A123" s="108">
        <v>2</v>
      </c>
      <c r="B123" s="8" t="s">
        <v>10</v>
      </c>
      <c r="C123" s="2" t="s">
        <v>11</v>
      </c>
      <c r="D123" s="6">
        <v>5</v>
      </c>
      <c r="E123" s="6">
        <f>D123*0.9</f>
        <v>4.5</v>
      </c>
      <c r="F123" s="8">
        <v>1</v>
      </c>
      <c r="G123" s="6">
        <f>D123*F123</f>
        <v>5</v>
      </c>
      <c r="H123" s="64"/>
      <c r="I123" s="66">
        <f>E123*F123</f>
        <v>4.5</v>
      </c>
      <c r="J123" s="64"/>
      <c r="K123" s="64"/>
      <c r="L123" s="64"/>
      <c r="M123" s="64"/>
      <c r="N123" s="64"/>
      <c r="O123" s="64"/>
    </row>
    <row r="124" spans="1:15" s="3" customFormat="1" ht="12" customHeight="1">
      <c r="A124" s="105">
        <v>3</v>
      </c>
      <c r="B124" s="8" t="s">
        <v>12</v>
      </c>
      <c r="C124" s="2" t="s">
        <v>13</v>
      </c>
      <c r="D124" s="6">
        <v>5</v>
      </c>
      <c r="E124" s="6">
        <f>D124*0.9</f>
        <v>4.5</v>
      </c>
      <c r="F124" s="8">
        <v>1</v>
      </c>
      <c r="G124" s="6">
        <f>D124*F124</f>
        <v>5</v>
      </c>
      <c r="H124" s="64"/>
      <c r="I124" s="66">
        <f>E124*F124</f>
        <v>4.5</v>
      </c>
      <c r="J124" s="64"/>
      <c r="K124" s="64"/>
      <c r="L124" s="64"/>
      <c r="M124" s="64"/>
      <c r="N124" s="64"/>
      <c r="O124" s="64"/>
    </row>
    <row r="125" spans="1:15" s="3" customFormat="1" ht="12" customHeight="1">
      <c r="A125" s="108">
        <v>4</v>
      </c>
      <c r="B125" s="8" t="s">
        <v>14</v>
      </c>
      <c r="C125" s="2" t="s">
        <v>15</v>
      </c>
      <c r="D125" s="6">
        <v>5</v>
      </c>
      <c r="E125" s="6">
        <f>D125*0.9</f>
        <v>4.5</v>
      </c>
      <c r="F125" s="8">
        <v>1</v>
      </c>
      <c r="G125" s="6">
        <f>D125*F125</f>
        <v>5</v>
      </c>
      <c r="H125" s="64"/>
      <c r="I125" s="66">
        <f>E125*F125</f>
        <v>4.5</v>
      </c>
      <c r="J125" s="64"/>
      <c r="K125" s="64"/>
      <c r="L125" s="64"/>
      <c r="M125" s="64"/>
      <c r="N125" s="64"/>
      <c r="O125" s="64"/>
    </row>
    <row r="126" spans="1:15" s="3" customFormat="1" ht="12" customHeight="1">
      <c r="A126" s="105">
        <v>5</v>
      </c>
      <c r="B126" s="8" t="s">
        <v>16</v>
      </c>
      <c r="C126" s="2" t="s">
        <v>17</v>
      </c>
      <c r="D126" s="6">
        <v>5</v>
      </c>
      <c r="E126" s="6">
        <f>D126*0.9</f>
        <v>4.5</v>
      </c>
      <c r="F126" s="8">
        <v>1</v>
      </c>
      <c r="G126" s="6">
        <f>D126*F126</f>
        <v>5</v>
      </c>
      <c r="H126" s="64"/>
      <c r="I126" s="66">
        <f>E126*F126</f>
        <v>4.5</v>
      </c>
      <c r="J126" s="64"/>
      <c r="K126" s="64"/>
      <c r="L126" s="64"/>
      <c r="M126" s="64"/>
      <c r="N126" s="64"/>
      <c r="O126" s="64"/>
    </row>
    <row r="127" spans="1:16" ht="12.75">
      <c r="A127" s="108">
        <v>6</v>
      </c>
      <c r="B127" s="8" t="s">
        <v>27</v>
      </c>
      <c r="C127" s="2" t="s">
        <v>28</v>
      </c>
      <c r="D127" s="6">
        <v>60</v>
      </c>
      <c r="E127" s="6">
        <f>D127*0.9</f>
        <v>54</v>
      </c>
      <c r="F127" s="8">
        <v>1</v>
      </c>
      <c r="G127" s="6">
        <f>D127*F127</f>
        <v>60</v>
      </c>
      <c r="H127" s="6">
        <f>SUM(G123:G127)</f>
        <v>80</v>
      </c>
      <c r="I127" s="66">
        <f>E127*F127</f>
        <v>54</v>
      </c>
      <c r="J127" s="6">
        <f>SUM(I123:I127)</f>
        <v>72</v>
      </c>
      <c r="K127" s="66">
        <f>J127*266.85/2061.64</f>
        <v>9.319376806813993</v>
      </c>
      <c r="L127" s="66">
        <f>SUM(J127:K127)</f>
        <v>81.31937680681399</v>
      </c>
      <c r="M127" s="66">
        <f>L127*3058.85/2195.05</f>
        <v>113.32032333911434</v>
      </c>
      <c r="N127" s="66">
        <f>M127*205.55/3244.8</f>
        <v>7.1785603002819744</v>
      </c>
      <c r="O127" s="95">
        <f>SUM(M127:N127)</f>
        <v>120.49888363939631</v>
      </c>
      <c r="P127" s="84">
        <f>SUM(O122:O127)</f>
        <v>188.2988836393963</v>
      </c>
    </row>
    <row r="128" spans="1:16" s="1" customFormat="1" ht="12" customHeight="1">
      <c r="A128" s="16"/>
      <c r="B128" s="15" t="s">
        <v>7</v>
      </c>
      <c r="C128" s="14" t="s">
        <v>139</v>
      </c>
      <c r="D128" s="11"/>
      <c r="E128" s="12"/>
      <c r="F128" s="60"/>
      <c r="G128" s="16"/>
      <c r="H128" s="16"/>
      <c r="I128" s="16"/>
      <c r="J128" s="16"/>
      <c r="K128" s="16"/>
      <c r="L128" s="16"/>
      <c r="M128" s="16"/>
      <c r="N128" s="16"/>
      <c r="O128" s="16"/>
      <c r="P128" s="3"/>
    </row>
    <row r="129" spans="1:15" s="1" customFormat="1" ht="12" customHeight="1">
      <c r="A129" s="16"/>
      <c r="B129" s="15" t="s">
        <v>8</v>
      </c>
      <c r="C129" s="14" t="s">
        <v>140</v>
      </c>
      <c r="D129" s="11"/>
      <c r="E129" s="12"/>
      <c r="F129" s="60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s="1" customFormat="1" ht="12" customHeight="1">
      <c r="A130" s="16"/>
      <c r="B130" s="15" t="s">
        <v>5</v>
      </c>
      <c r="C130" s="14" t="s">
        <v>141</v>
      </c>
      <c r="D130" s="11"/>
      <c r="E130" s="12"/>
      <c r="F130" s="60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s="1" customFormat="1" ht="12" customHeight="1">
      <c r="A131" s="16"/>
      <c r="B131" s="15" t="s">
        <v>6</v>
      </c>
      <c r="C131" s="14" t="s">
        <v>142</v>
      </c>
      <c r="D131" s="11"/>
      <c r="E131" s="12"/>
      <c r="F131" s="60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6" s="3" customFormat="1" ht="12" customHeight="1">
      <c r="A132" s="10">
        <v>1</v>
      </c>
      <c r="B132" s="8">
        <v>5757</v>
      </c>
      <c r="C132" s="2" t="s">
        <v>143</v>
      </c>
      <c r="D132" s="6">
        <v>6.5</v>
      </c>
      <c r="E132" s="96" t="s">
        <v>144</v>
      </c>
      <c r="F132" s="97">
        <v>11</v>
      </c>
      <c r="G132" s="6"/>
      <c r="H132" s="64"/>
      <c r="I132" s="64"/>
      <c r="J132" s="64"/>
      <c r="K132" s="64"/>
      <c r="L132" s="64"/>
      <c r="M132" s="64"/>
      <c r="N132" s="99" t="s">
        <v>138</v>
      </c>
      <c r="O132" s="98">
        <v>99</v>
      </c>
      <c r="P132" s="1"/>
    </row>
    <row r="133" spans="1:16" s="3" customFormat="1" ht="12" customHeight="1">
      <c r="A133" s="10">
        <v>2</v>
      </c>
      <c r="B133" s="8" t="s">
        <v>91</v>
      </c>
      <c r="C133" s="2" t="s">
        <v>28</v>
      </c>
      <c r="D133" s="6">
        <v>60</v>
      </c>
      <c r="E133" s="6">
        <f>D133*0.9</f>
        <v>54</v>
      </c>
      <c r="F133" s="97">
        <v>1</v>
      </c>
      <c r="G133" s="6">
        <f>D133*F133</f>
        <v>60</v>
      </c>
      <c r="H133" s="6">
        <v>60</v>
      </c>
      <c r="I133" s="66">
        <f>E133*F133</f>
        <v>54</v>
      </c>
      <c r="J133" s="66">
        <v>54</v>
      </c>
      <c r="K133" s="66">
        <f>J133*266.85/2061.64</f>
        <v>6.989532605110496</v>
      </c>
      <c r="L133" s="66">
        <f>SUM(J133:K133)</f>
        <v>60.9895326051105</v>
      </c>
      <c r="M133" s="66">
        <f>L133*3058.85/2195.05</f>
        <v>84.99024250433575</v>
      </c>
      <c r="N133" s="66">
        <f>M133*205.55/3244.8</f>
        <v>5.383920225211481</v>
      </c>
      <c r="O133" s="95">
        <f>SUM(M133:N133)</f>
        <v>90.37416272954724</v>
      </c>
      <c r="P133" s="84">
        <f>SUM(O132:O133)</f>
        <v>189.37416272954724</v>
      </c>
    </row>
    <row r="134" spans="1:15" ht="12.75">
      <c r="A134" s="27"/>
      <c r="B134" s="51" t="s">
        <v>9</v>
      </c>
      <c r="C134" s="29"/>
      <c r="D134" s="30"/>
      <c r="E134" s="30"/>
      <c r="F134" s="28"/>
      <c r="G134" s="6"/>
      <c r="H134" s="6"/>
      <c r="I134" s="69"/>
      <c r="J134" s="69"/>
      <c r="K134" s="69"/>
      <c r="L134" s="69"/>
      <c r="M134" s="69"/>
      <c r="N134" s="69"/>
      <c r="O134" s="80"/>
    </row>
    <row r="135" spans="1:15" ht="12.75">
      <c r="A135" s="10">
        <v>1</v>
      </c>
      <c r="B135" s="8" t="s">
        <v>10</v>
      </c>
      <c r="C135" s="2" t="s">
        <v>11</v>
      </c>
      <c r="D135" s="6">
        <v>5</v>
      </c>
      <c r="E135" s="6">
        <f>D135*0.9</f>
        <v>4.5</v>
      </c>
      <c r="F135" s="8">
        <v>17</v>
      </c>
      <c r="G135" s="61">
        <f aca="true" t="shared" si="8" ref="G135:G145">D135*F135</f>
        <v>85</v>
      </c>
      <c r="H135" s="6"/>
      <c r="I135" s="66">
        <f aca="true" t="shared" si="9" ref="I135:I145">E135*F135</f>
        <v>76.5</v>
      </c>
      <c r="J135" s="69"/>
      <c r="K135" s="69"/>
      <c r="L135" s="69"/>
      <c r="M135" s="69"/>
      <c r="N135" s="69"/>
      <c r="O135" s="80"/>
    </row>
    <row r="136" spans="1:15" ht="12.75">
      <c r="A136" s="10">
        <v>2</v>
      </c>
      <c r="B136" s="8" t="s">
        <v>12</v>
      </c>
      <c r="C136" s="2" t="s">
        <v>13</v>
      </c>
      <c r="D136" s="6">
        <v>5</v>
      </c>
      <c r="E136" s="6">
        <f aca="true" t="shared" si="10" ref="E136:E145">D136*0.9</f>
        <v>4.5</v>
      </c>
      <c r="F136" s="8">
        <v>17</v>
      </c>
      <c r="G136" s="61">
        <f t="shared" si="8"/>
        <v>85</v>
      </c>
      <c r="H136" s="6"/>
      <c r="I136" s="66">
        <f t="shared" si="9"/>
        <v>76.5</v>
      </c>
      <c r="J136" s="69"/>
      <c r="K136" s="69"/>
      <c r="L136" s="69"/>
      <c r="M136" s="69"/>
      <c r="N136" s="69"/>
      <c r="O136" s="80"/>
    </row>
    <row r="137" spans="1:15" ht="12.75">
      <c r="A137" s="10">
        <v>3</v>
      </c>
      <c r="B137" s="8" t="s">
        <v>14</v>
      </c>
      <c r="C137" s="2" t="s">
        <v>15</v>
      </c>
      <c r="D137" s="6">
        <v>5</v>
      </c>
      <c r="E137" s="6">
        <f t="shared" si="10"/>
        <v>4.5</v>
      </c>
      <c r="F137" s="8">
        <v>17</v>
      </c>
      <c r="G137" s="61">
        <f t="shared" si="8"/>
        <v>85</v>
      </c>
      <c r="H137" s="6"/>
      <c r="I137" s="66">
        <f t="shared" si="9"/>
        <v>76.5</v>
      </c>
      <c r="J137" s="69"/>
      <c r="K137" s="69"/>
      <c r="L137" s="69"/>
      <c r="M137" s="69"/>
      <c r="N137" s="69"/>
      <c r="O137" s="80"/>
    </row>
    <row r="138" spans="1:15" ht="12.75">
      <c r="A138" s="10">
        <v>4</v>
      </c>
      <c r="B138" s="8" t="s">
        <v>16</v>
      </c>
      <c r="C138" s="2" t="s">
        <v>17</v>
      </c>
      <c r="D138" s="6">
        <v>5</v>
      </c>
      <c r="E138" s="6">
        <f t="shared" si="10"/>
        <v>4.5</v>
      </c>
      <c r="F138" s="8">
        <v>4</v>
      </c>
      <c r="G138" s="61">
        <f t="shared" si="8"/>
        <v>20</v>
      </c>
      <c r="H138" s="6"/>
      <c r="I138" s="66">
        <f t="shared" si="9"/>
        <v>18</v>
      </c>
      <c r="J138" s="69"/>
      <c r="K138" s="69"/>
      <c r="L138" s="69"/>
      <c r="M138" s="69"/>
      <c r="N138" s="69"/>
      <c r="O138" s="80"/>
    </row>
    <row r="139" spans="1:15" s="74" customFormat="1" ht="12" customHeight="1">
      <c r="A139" s="10">
        <v>5</v>
      </c>
      <c r="B139" s="71" t="s">
        <v>37</v>
      </c>
      <c r="C139" s="72" t="s">
        <v>38</v>
      </c>
      <c r="D139" s="73">
        <v>5</v>
      </c>
      <c r="E139" s="6">
        <f>D139*0.9</f>
        <v>4.5</v>
      </c>
      <c r="F139" s="71">
        <v>2</v>
      </c>
      <c r="G139" s="79">
        <f t="shared" si="8"/>
        <v>10</v>
      </c>
      <c r="H139" s="6"/>
      <c r="I139" s="66">
        <f>E139*F139</f>
        <v>9</v>
      </c>
      <c r="J139" s="77"/>
      <c r="K139" s="77"/>
      <c r="L139" s="77"/>
      <c r="M139" s="77"/>
      <c r="N139" s="77"/>
      <c r="O139" s="80"/>
    </row>
    <row r="140" spans="1:15" s="74" customFormat="1" ht="12" customHeight="1">
      <c r="A140" s="10">
        <v>6</v>
      </c>
      <c r="B140" s="71" t="s">
        <v>111</v>
      </c>
      <c r="C140" s="72" t="s">
        <v>131</v>
      </c>
      <c r="D140" s="73">
        <v>5</v>
      </c>
      <c r="E140" s="6">
        <f>D140*0.9</f>
        <v>4.5</v>
      </c>
      <c r="F140" s="71">
        <v>2</v>
      </c>
      <c r="G140" s="76">
        <f t="shared" si="8"/>
        <v>10</v>
      </c>
      <c r="H140" s="6"/>
      <c r="I140" s="66">
        <f>E140*F140</f>
        <v>9</v>
      </c>
      <c r="J140" s="78"/>
      <c r="K140" s="66"/>
      <c r="L140" s="66"/>
      <c r="M140" s="66"/>
      <c r="N140" s="66"/>
      <c r="O140" s="80"/>
    </row>
    <row r="141" spans="1:15" s="3" customFormat="1" ht="11.25" customHeight="1">
      <c r="A141" s="10">
        <v>7</v>
      </c>
      <c r="B141" s="40">
        <v>1555</v>
      </c>
      <c r="C141" s="41" t="s">
        <v>72</v>
      </c>
      <c r="D141" s="6">
        <v>28</v>
      </c>
      <c r="E141" s="6">
        <f t="shared" si="10"/>
        <v>25.2</v>
      </c>
      <c r="F141" s="8">
        <v>1</v>
      </c>
      <c r="G141" s="61">
        <f t="shared" si="8"/>
        <v>28</v>
      </c>
      <c r="H141" s="6"/>
      <c r="I141" s="66">
        <f t="shared" si="9"/>
        <v>25.2</v>
      </c>
      <c r="J141" s="16"/>
      <c r="K141" s="16"/>
      <c r="L141" s="16"/>
      <c r="M141" s="16"/>
      <c r="N141" s="16"/>
      <c r="O141" s="80"/>
    </row>
    <row r="142" spans="1:15" s="3" customFormat="1" ht="12" customHeight="1">
      <c r="A142" s="10">
        <v>8</v>
      </c>
      <c r="B142" s="52">
        <v>6770</v>
      </c>
      <c r="C142" s="53" t="s">
        <v>115</v>
      </c>
      <c r="D142" s="47">
        <v>0.5</v>
      </c>
      <c r="E142" s="6">
        <f t="shared" si="10"/>
        <v>0.45</v>
      </c>
      <c r="F142" s="48">
        <v>18</v>
      </c>
      <c r="G142" s="61">
        <f t="shared" si="8"/>
        <v>9</v>
      </c>
      <c r="H142" s="6"/>
      <c r="I142" s="66">
        <f t="shared" si="9"/>
        <v>8.1</v>
      </c>
      <c r="J142" s="16"/>
      <c r="K142" s="16"/>
      <c r="L142" s="16"/>
      <c r="M142" s="16"/>
      <c r="N142" s="16"/>
      <c r="O142" s="80"/>
    </row>
    <row r="143" spans="1:15" s="3" customFormat="1" ht="12" customHeight="1">
      <c r="A143" s="10">
        <v>9</v>
      </c>
      <c r="B143" s="8" t="s">
        <v>104</v>
      </c>
      <c r="C143" s="2" t="s">
        <v>28</v>
      </c>
      <c r="D143" s="6">
        <v>22.5</v>
      </c>
      <c r="E143" s="6">
        <f t="shared" si="10"/>
        <v>20.25</v>
      </c>
      <c r="F143" s="8">
        <v>1</v>
      </c>
      <c r="G143" s="61">
        <f t="shared" si="8"/>
        <v>22.5</v>
      </c>
      <c r="H143" s="6"/>
      <c r="I143" s="66">
        <f t="shared" si="9"/>
        <v>20.25</v>
      </c>
      <c r="J143" s="64"/>
      <c r="K143" s="64"/>
      <c r="L143" s="64"/>
      <c r="M143" s="64"/>
      <c r="N143" s="64"/>
      <c r="O143" s="80"/>
    </row>
    <row r="144" spans="1:15" ht="12.75">
      <c r="A144" s="10">
        <v>10</v>
      </c>
      <c r="B144" s="8" t="s">
        <v>27</v>
      </c>
      <c r="C144" s="2" t="s">
        <v>28</v>
      </c>
      <c r="D144" s="6">
        <v>60</v>
      </c>
      <c r="E144" s="6">
        <f t="shared" si="10"/>
        <v>54</v>
      </c>
      <c r="F144" s="8">
        <v>1</v>
      </c>
      <c r="G144" s="61">
        <f t="shared" si="8"/>
        <v>60</v>
      </c>
      <c r="H144" s="61"/>
      <c r="I144" s="66">
        <f t="shared" si="9"/>
        <v>54</v>
      </c>
      <c r="J144" s="69"/>
      <c r="K144" s="69"/>
      <c r="L144" s="69"/>
      <c r="M144" s="69"/>
      <c r="N144" s="69"/>
      <c r="O144" s="80"/>
    </row>
    <row r="145" spans="1:15" ht="12.75">
      <c r="A145" s="10">
        <v>11</v>
      </c>
      <c r="B145" s="8" t="s">
        <v>76</v>
      </c>
      <c r="C145" s="2" t="s">
        <v>42</v>
      </c>
      <c r="D145" s="6">
        <v>5</v>
      </c>
      <c r="E145" s="6">
        <f t="shared" si="10"/>
        <v>4.5</v>
      </c>
      <c r="F145" s="8">
        <v>2</v>
      </c>
      <c r="G145" s="61">
        <f t="shared" si="8"/>
        <v>10</v>
      </c>
      <c r="H145" s="61">
        <f>SUM(G135:G145)</f>
        <v>424.5</v>
      </c>
      <c r="I145" s="66">
        <f t="shared" si="9"/>
        <v>9</v>
      </c>
      <c r="J145" s="70">
        <f>SUM(I135:I145)</f>
        <v>382.05</v>
      </c>
      <c r="K145" s="66">
        <f>J145*266.85/2061.64</f>
        <v>49.45094318115676</v>
      </c>
      <c r="L145" s="66">
        <f>SUM(J145:K145)</f>
        <v>431.5009431811568</v>
      </c>
      <c r="M145" s="66">
        <f>L145*3058.85/2195.05</f>
        <v>601.3059657181757</v>
      </c>
      <c r="N145" s="66">
        <f>M145*205.55/3244.8</f>
        <v>38.091235593371245</v>
      </c>
      <c r="O145" s="84">
        <f>SUM(M145:N145)</f>
        <v>639.397201311547</v>
      </c>
    </row>
    <row r="146" spans="1:7" ht="12.75">
      <c r="A146" s="17"/>
      <c r="B146" s="17"/>
      <c r="C146" s="18"/>
      <c r="D146" s="19"/>
      <c r="E146" s="19"/>
      <c r="F146" s="17"/>
      <c r="G146" s="19"/>
    </row>
    <row r="147" spans="1:15" ht="12.75">
      <c r="A147" s="21"/>
      <c r="B147" s="21"/>
      <c r="C147" s="22"/>
      <c r="D147" s="23"/>
      <c r="E147" s="23"/>
      <c r="F147" s="21"/>
      <c r="G147" s="24">
        <f>SUM(G2:G146)</f>
        <v>2302.4</v>
      </c>
      <c r="H147" s="24">
        <f>SUM(H2:H146)</f>
        <v>2302.4</v>
      </c>
      <c r="I147" s="24">
        <f>SUM(I2:I145)</f>
        <v>2061.6400000000003</v>
      </c>
      <c r="J147" s="24">
        <f aca="true" t="shared" si="11" ref="J147:O147">SUM(J2:J146)</f>
        <v>2061.6400000000003</v>
      </c>
      <c r="K147" s="24">
        <f t="shared" si="11"/>
        <v>266.85</v>
      </c>
      <c r="L147" s="24">
        <f t="shared" si="11"/>
        <v>2328.4900000000002</v>
      </c>
      <c r="M147" s="24">
        <f t="shared" si="11"/>
        <v>3244.8015473451633</v>
      </c>
      <c r="N147" s="24">
        <f t="shared" si="11"/>
        <v>205.55009802046294</v>
      </c>
      <c r="O147" s="83">
        <f t="shared" si="11"/>
        <v>3687.651645365626</v>
      </c>
    </row>
    <row r="150" ht="14.25" customHeight="1"/>
    <row r="151" spans="3:10" ht="15">
      <c r="C151" s="85" t="s">
        <v>134</v>
      </c>
      <c r="H151" s="7"/>
      <c r="I151" s="86"/>
      <c r="J151" s="87"/>
    </row>
    <row r="152" spans="7:10" ht="15">
      <c r="G152" s="87"/>
      <c r="H152" s="87"/>
      <c r="I152" s="88"/>
      <c r="J152" s="89"/>
    </row>
    <row r="153" spans="3:10" ht="29.25">
      <c r="C153" s="90" t="s">
        <v>9</v>
      </c>
      <c r="G153" s="87"/>
      <c r="H153" s="87"/>
      <c r="I153" s="91"/>
      <c r="J153" s="92"/>
    </row>
    <row r="154" spans="3:15" ht="15">
      <c r="C154" s="5" t="s">
        <v>135</v>
      </c>
      <c r="G154" s="89"/>
      <c r="H154" s="89"/>
      <c r="I154" s="91"/>
      <c r="J154" s="93"/>
      <c r="K154" s="93"/>
      <c r="L154" s="93"/>
      <c r="M154" s="93"/>
      <c r="N154" s="93"/>
      <c r="O154" s="94"/>
    </row>
    <row r="155" spans="3:15" ht="12.75">
      <c r="C155" s="5">
        <v>96221803</v>
      </c>
      <c r="G155" s="92"/>
      <c r="H155" s="92"/>
      <c r="J155" s="93"/>
      <c r="K155" s="93"/>
      <c r="L155" s="93"/>
      <c r="M155" s="93"/>
      <c r="N155" s="93"/>
      <c r="O155" s="94"/>
    </row>
  </sheetData>
  <sheetProtection/>
  <hyperlinks>
    <hyperlink ref="C4" r:id="rId1" display="wravencorp@hotmail.com"/>
    <hyperlink ref="C104" r:id="rId2" display="sokmunc21@gmail.com"/>
    <hyperlink ref="C9" r:id="rId3" display="lsehleng@singnet.com.sg"/>
    <hyperlink ref="C21" r:id="rId4" display="tohuangjia@gmail.com"/>
    <hyperlink ref="C33" r:id="rId5" display="Toastmasters@Hope"/>
    <hyperlink ref="C35" r:id="rId6" display="saj.kumar.k@sap.com"/>
    <hyperlink ref="C78" r:id="rId7" display="newlife_yci@hotmail.com"/>
    <hyperlink ref="C87" r:id="rId8" display="mailto:annvijay@yahoo.com"/>
    <hyperlink ref="C49" r:id="rId9" display="geraldyong_kh@aia.com.sg"/>
    <hyperlink ref="C54" r:id="rId10" display="geraldyong_kh@aia.com.sg"/>
    <hyperlink ref="C95" r:id="rId11" display="jennytpc@gmail.com"/>
    <hyperlink ref="C93" r:id="rId12" display="Toastmasters@Hope"/>
    <hyperlink ref="C72" r:id="rId13" display="newlife_yci@hotmail.com"/>
    <hyperlink ref="C62" r:id="rId14" display="sagitarius99@gmail.com"/>
    <hyperlink ref="C120" r:id="rId15" display="tmrobertng@gmail.com"/>
    <hyperlink ref="C27" r:id="rId16" display="neilhan@hotmail.com"/>
  </hyperlinks>
  <printOptions/>
  <pageMargins left="0.25" right="0.25" top="0.75" bottom="0.75" header="0.3" footer="0.3"/>
  <pageSetup fitToWidth="0" fitToHeight="1" horizontalDpi="600" verticalDpi="600" orientation="landscape" paperSize="9" scale="28" r:id="rId17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2016-06-17T12:29:23Z</cp:lastPrinted>
  <dcterms:created xsi:type="dcterms:W3CDTF">2006-02-25T13:48:34Z</dcterms:created>
  <dcterms:modified xsi:type="dcterms:W3CDTF">2016-06-28T03:42:03Z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