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<sst xmlns="http://schemas.openxmlformats.org/spreadsheetml/2006/main" count="312" uniqueCount="192">
  <si>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</si>
  <si>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</si>
  <si>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</si>
  <si>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</si>
  <si>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</si>
  <si>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</si>
  <si>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</si>
  <si>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</si>
  <si>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</si>
  <si>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393BS</t>
  </si>
  <si>
    <t>393BE</t>
  </si>
  <si>
    <t>393BTT</t>
  </si>
  <si>
    <t>NUS Toastmasters Club</t>
  </si>
  <si>
    <t>Teo Hui Juen</t>
  </si>
  <si>
    <t>huijuen@gmail.com</t>
  </si>
  <si>
    <t>393CC</t>
  </si>
  <si>
    <t>CC Ribbon Set (set of 10)</t>
  </si>
  <si>
    <t>393CL</t>
  </si>
  <si>
    <t>CL Ribbon Set (set of 10)</t>
  </si>
  <si>
    <t>393HALFCC</t>
  </si>
  <si>
    <t>Half CC Ribbon (set of 10)</t>
  </si>
  <si>
    <t>394ALB</t>
  </si>
  <si>
    <t>394ACB</t>
  </si>
  <si>
    <t>394ACS</t>
  </si>
  <si>
    <t>ALB Ribbon</t>
  </si>
  <si>
    <t>ACB Ribbon</t>
  </si>
  <si>
    <t>ACS Ribbon</t>
  </si>
  <si>
    <t>WDA Toastmasters Club</t>
  </si>
  <si>
    <t>Soo Wai Man</t>
  </si>
  <si>
    <t>waiman.soo@gmail.com</t>
  </si>
  <si>
    <t>Best Speaker Ribbon (set of 10)</t>
  </si>
  <si>
    <t>Best Evaluator Ribbon (set of 10)</t>
  </si>
  <si>
    <t>Best Table Topics™ Ribbon (set of 10)</t>
  </si>
  <si>
    <t>393W</t>
  </si>
  <si>
    <t>Promotional Welcome Ribbons (set of 10)</t>
  </si>
  <si>
    <t xml:space="preserve">394ACS </t>
  </si>
  <si>
    <t>Advanced Communicator Silver Ribbon</t>
  </si>
  <si>
    <t>Advanced Communicator Bronze Ribbon</t>
  </si>
  <si>
    <t xml:space="preserve">393CC </t>
  </si>
  <si>
    <t>Competent Communicator Ribbon (set of 10)</t>
  </si>
  <si>
    <t>407E</t>
  </si>
  <si>
    <t>Competent Communication manual speech #5 ribbon</t>
  </si>
  <si>
    <t>407F</t>
  </si>
  <si>
    <t>Competent Communication manual speech #6 ribbon</t>
  </si>
  <si>
    <t>407G</t>
  </si>
  <si>
    <t>Competent Communication manual speech #7 ribbon</t>
  </si>
  <si>
    <t>407H</t>
  </si>
  <si>
    <t>Competent Communication manual speech #8 ribbon</t>
  </si>
  <si>
    <t>407I</t>
  </si>
  <si>
    <t>Competent Communication manual speech #9 ribbon</t>
  </si>
  <si>
    <t>407J</t>
  </si>
  <si>
    <t>Competent Communication manual speech #10 ribbon</t>
  </si>
  <si>
    <t>5801Z</t>
  </si>
  <si>
    <t>Club Officer Pin Set</t>
  </si>
  <si>
    <t xml:space="preserve">Toastmasters Club banner with customisation  Line 1: SAP Singapore Toastmasters
Line 2: Club 3956577
Line 3: Singapore
Line 4: Chartered 2014
</t>
  </si>
  <si>
    <t>District 80</t>
  </si>
  <si>
    <t>Yokogawa Toastmasters Club</t>
  </si>
  <si>
    <t>Sivakumar Gopalan</t>
  </si>
  <si>
    <t>Sivakumar.Gopalan@sg.yokogawa.com</t>
  </si>
  <si>
    <t>7073B</t>
  </si>
  <si>
    <t>Where Leaders Are Made T-Shirt (M) MEN</t>
  </si>
  <si>
    <t>Where Leaders Are Made T-Shirt (M) WOMEN</t>
  </si>
  <si>
    <t>Where Leaders Are Made T-Shirt (S) WOMEN</t>
  </si>
  <si>
    <t>Where Leaders Are Made T-Shirt (XL) WOMEN</t>
  </si>
  <si>
    <t>Where Leaders Are Made T-Shirt (L) MEN</t>
  </si>
  <si>
    <t xml:space="preserve">Toastmasters Club banner with customisation  Line 1: Brahm Centre Toastmasters
Line 2: Club 3985151
Line 3: Singapore
Line 4: Chartered 2014
</t>
  </si>
  <si>
    <t>Anchorvale CC</t>
  </si>
  <si>
    <t>Sathya</t>
  </si>
  <si>
    <t>sathya_moorthi@yahoo.com</t>
  </si>
  <si>
    <t xml:space="preserve">Ulu Pandan Toastmasters </t>
  </si>
  <si>
    <t>Chen Yuyuan</t>
  </si>
  <si>
    <t>yuyuansharp@gmail.com</t>
  </si>
  <si>
    <t>9189 4232</t>
  </si>
  <si>
    <t>1925A</t>
  </si>
  <si>
    <t>1925B</t>
  </si>
  <si>
    <t>331P</t>
  </si>
  <si>
    <t>Silver Star Award</t>
  </si>
  <si>
    <t>Gold Star Award</t>
  </si>
  <si>
    <t xml:space="preserve">Shooting Star Trophy (Large)
</t>
  </si>
  <si>
    <t xml:space="preserve">HO YEN YUEN, ACS, ALB
ULU PANDAN TOASTMASTERS 
CLUB NO. 5202
</t>
  </si>
  <si>
    <t xml:space="preserve">CHEN YUYUAN, ACG, ALB
ULU PANDAN TOASTMASTERS 
CLUB NO. 5202
</t>
  </si>
  <si>
    <t xml:space="preserve">PRIYADARSHINI SAMUDRE, CC
ULU PANDAN TOASTMASTERS 
CLUB NO. 5202
</t>
  </si>
  <si>
    <t>Vice President Education Pin</t>
  </si>
  <si>
    <t>Tay Yiang Ping</t>
  </si>
  <si>
    <t xml:space="preserve">Vice President Membership  </t>
  </si>
  <si>
    <t xml:space="preserve">Vice President Public Relations 
</t>
  </si>
  <si>
    <t>SMA TMC</t>
  </si>
  <si>
    <t>Theresa Sng</t>
  </si>
  <si>
    <t>Best Speaker Ribbon Set (Set of 10)</t>
  </si>
  <si>
    <t>Best Evaluator Ribbon Set (Set of 10)</t>
  </si>
  <si>
    <t xml:space="preserve">Best Table Topic Ribbon Set (Set of 10) </t>
  </si>
  <si>
    <t>Half CC Ribbon (Set of 10)</t>
  </si>
  <si>
    <t>Brilliant Advanced</t>
  </si>
  <si>
    <t>Lim S eh leng</t>
  </si>
  <si>
    <t>lsehleng@singnet.com.sg</t>
  </si>
  <si>
    <t xml:space="preserve">Toastmasters Key ring </t>
  </si>
  <si>
    <t>Static Cling Decal</t>
  </si>
  <si>
    <t>Club Officer Set Pin</t>
  </si>
  <si>
    <t>Triple Crown Pin</t>
  </si>
  <si>
    <t>1984A</t>
  </si>
  <si>
    <t>Peak Acryllic(Small)</t>
  </si>
  <si>
    <t>1984B</t>
  </si>
  <si>
    <t>Peak Acryllic(Medium)</t>
  </si>
  <si>
    <t>1984C</t>
  </si>
  <si>
    <t>Peak Acryllic(Large)</t>
  </si>
  <si>
    <t>1986A</t>
  </si>
  <si>
    <t>Pinnacle Acryllic(Small)</t>
  </si>
  <si>
    <t>1986B</t>
  </si>
  <si>
    <t>Pinnacle Acryllic(Medium)</t>
  </si>
  <si>
    <t>1986C</t>
  </si>
  <si>
    <t>Pinnacle Acryllic(Large)</t>
  </si>
  <si>
    <t>Clearview Tumbler</t>
  </si>
  <si>
    <t>Toastmaster of the Year Award</t>
  </si>
  <si>
    <t>sagitarius99@gmail.com</t>
  </si>
  <si>
    <t>393FT</t>
  </si>
  <si>
    <t>First Timers Ribbon Set (Set of 10)</t>
  </si>
  <si>
    <t>SRC Toastmasters</t>
  </si>
  <si>
    <t>Robin Tan</t>
  </si>
  <si>
    <t>Club Past President Pin</t>
  </si>
  <si>
    <t>Membership Pin (Full Color)</t>
  </si>
  <si>
    <t>Silver Membership Pin</t>
  </si>
  <si>
    <t>Where Leaders are Made</t>
  </si>
  <si>
    <t>Outstanding Member Pin</t>
  </si>
  <si>
    <t>1163P</t>
  </si>
  <si>
    <t>Mentor Pin</t>
  </si>
  <si>
    <t xml:space="preserve"> 1115C</t>
  </si>
  <si>
    <t>warobin@gmail.com</t>
  </si>
  <si>
    <t xml:space="preserve">Robin Tan, ACB, CL
SRC TOASTMASTERS 
CLUB NO. 9104
</t>
  </si>
  <si>
    <t xml:space="preserve">Jessie Kwek, CC, CL
SRC TOASTMASTERS 
CLUB NO. 9104
</t>
  </si>
  <si>
    <t>Clip-On Attachment for Pin-Back Badges</t>
  </si>
  <si>
    <t>390CA</t>
  </si>
  <si>
    <t>Competent Communicator Pin</t>
  </si>
  <si>
    <t>Advanced Communicator Bronze Pin</t>
  </si>
  <si>
    <t>The Open Alumni Toastmasters Club</t>
  </si>
  <si>
    <t>Daniel Sun</t>
  </si>
  <si>
    <t>deltasigma123@gmail.com</t>
  </si>
  <si>
    <t>Club Officer Pin Set (8 pins)</t>
  </si>
  <si>
    <t>Toastmasters@Hope</t>
  </si>
  <si>
    <t xml:space="preserve">Toastmasters Club banner with customisation  Line 1: Dumex Thailand Toastmasters
Line 2: Club 3966268
Line 3: Thailand
Line 4: Chartered 2014
</t>
  </si>
  <si>
    <t xml:space="preserve">Toastmasters Club banner with customisation  Line 1: vTalk Toastmasters
Line 2: Club 4026936
Line 3: Singapore
Line 4: Chartered 2014
</t>
  </si>
  <si>
    <t>Ching Kok Wing</t>
  </si>
  <si>
    <t>chingkwockwing@gmail.com</t>
  </si>
  <si>
    <t>1916A</t>
  </si>
  <si>
    <t>Gavel Paperweight</t>
  </si>
  <si>
    <t>Peter Lee</t>
  </si>
  <si>
    <t>peterleeec@yahoo.com</t>
  </si>
  <si>
    <t>Portable Banner Stand</t>
  </si>
  <si>
    <t>Banner Bag</t>
  </si>
  <si>
    <t>Portable Wood Lectern</t>
  </si>
  <si>
    <t>Best Speaker Ribbon</t>
  </si>
  <si>
    <t>Best Evaluator Ribbon</t>
  </si>
  <si>
    <t>Best Table Topics Ribbon</t>
  </si>
  <si>
    <t>Chat Pack</t>
  </si>
  <si>
    <t>Table Talk</t>
  </si>
  <si>
    <t>Evaluation Kit</t>
  </si>
  <si>
    <t>Competent Communicator Ribbon</t>
  </si>
  <si>
    <t>407A</t>
  </si>
  <si>
    <t>The Ice Breaker Ribbon</t>
  </si>
  <si>
    <t xml:space="preserve">SAP </t>
  </si>
  <si>
    <t>Saj</t>
  </si>
  <si>
    <t>saj.kumar.k@sap.com</t>
  </si>
  <si>
    <t>Barclays Toastmasters Club</t>
  </si>
  <si>
    <t>April Serrano</t>
  </si>
  <si>
    <t>april.serrano@barclays.com</t>
  </si>
  <si>
    <t>Club Officer Pins</t>
  </si>
  <si>
    <t>SIM II Toastmasters Club</t>
  </si>
  <si>
    <t>Ganapathy Subramanian, ACS, ALB</t>
  </si>
  <si>
    <t>gsub1951@gmail.com</t>
  </si>
  <si>
    <t>Success/ Leadership: Leadership, Part II: Developing Your Leadership Skills</t>
  </si>
  <si>
    <t>Promotional Magnet</t>
  </si>
  <si>
    <t>unit price US</t>
  </si>
  <si>
    <t>Less 10%/20% Discount</t>
  </si>
  <si>
    <t>Total before Discount</t>
  </si>
  <si>
    <t>After Discount</t>
  </si>
  <si>
    <t>Total after Discount</t>
  </si>
  <si>
    <t>Total US</t>
  </si>
  <si>
    <t>Total S$</t>
  </si>
  <si>
    <t xml:space="preserve">Toastmasters Club banner with customisation  Line 1: Jauhari Bilingual Toastmasters
Line 2: Club 3902439
Line 3: Singapore
Line 4: Chartered 2014
</t>
  </si>
  <si>
    <t xml:space="preserve">US$2395.34 /S$3064.60 exchange rate </t>
  </si>
  <si>
    <t>GST+ Ins+ Handling from DHL $299.82</t>
  </si>
  <si>
    <t>Apportion Shipping Charges US$333.54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</si>
  <si>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</si>
  <si>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</si>
  <si>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 xml:space="preserve">V. Sundermoorthy </t>
  </si>
  <si>
    <t>vsmoorthy@hotmail.com</t>
  </si>
  <si>
    <t>Saddiq</t>
  </si>
  <si>
    <t>mrmohamadsaddiq@gmail.com</t>
  </si>
  <si>
    <t>Leng Kee Advance Toastmasters Club</t>
  </si>
  <si>
    <t>TLCS Toastmasters Club</t>
  </si>
  <si>
    <t>Rockwell Automation Singapore Club</t>
  </si>
  <si>
    <t>Rebecca Chan</t>
  </si>
  <si>
    <t>rchan@ra.rockwell.com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</si>
</sst>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$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0" borderId="12" xfId="53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1" fillId="33" borderId="12" xfId="0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53" applyBorder="1" applyAlignment="1" applyProtection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vertical="top" wrapText="1"/>
    </xf>
    <xf numFmtId="8" fontId="0" fillId="33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1" fontId="4" fillId="0" borderId="10" xfId="53" applyNumberForma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53" applyBorder="1" applyAlignment="1" applyProtection="1">
      <alignment vertical="center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wrapText="1"/>
    </xf>
    <xf numFmtId="164" fontId="1" fillId="0" borderId="18" xfId="0" applyNumberFormat="1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left" wrapText="1"/>
    </xf>
    <xf numFmtId="164" fontId="1" fillId="0" borderId="18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 horizontal="right" wrapText="1"/>
    </xf>
    <xf numFmtId="1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center" wrapText="1"/>
    </xf>
    <xf numFmtId="164" fontId="0" fillId="0" borderId="18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/>
    </xf>
    <xf numFmtId="164" fontId="1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4" fontId="0" fillId="0" borderId="0" xfId="44" applyFont="1" applyAlignment="1">
      <alignment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4" fontId="0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164" fontId="1" fillId="35" borderId="1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ijuen@gmail.com" TargetMode="External" /><Relationship Id="rId2" Type="http://schemas.openxmlformats.org/officeDocument/2006/relationships/hyperlink" Target="mailto:waiman.soo@gmail.com" TargetMode="External" /><Relationship Id="rId3" Type="http://schemas.openxmlformats.org/officeDocument/2006/relationships/hyperlink" Target="http://www.toastmasters.org/MainMenuCategories/Shop/ApparelGiftsOther/7073B.aspx" TargetMode="External" /><Relationship Id="rId4" Type="http://schemas.openxmlformats.org/officeDocument/2006/relationships/hyperlink" Target="http://www.toastmasters.org/MainMenuCategories/Shop/ApparelGiftsOther/7073B.aspx" TargetMode="External" /><Relationship Id="rId5" Type="http://schemas.openxmlformats.org/officeDocument/2006/relationships/hyperlink" Target="mailto:sathya_moorthi@yahoo.com" TargetMode="External" /><Relationship Id="rId6" Type="http://schemas.openxmlformats.org/officeDocument/2006/relationships/hyperlink" Target="mailto:sagitarius99@gmail.com" TargetMode="External" /><Relationship Id="rId7" Type="http://schemas.openxmlformats.org/officeDocument/2006/relationships/hyperlink" Target="mailto:lsehleng@singnet.com.sg" TargetMode="External" /><Relationship Id="rId8" Type="http://schemas.openxmlformats.org/officeDocument/2006/relationships/hyperlink" Target="mailto:yuyuansharp@gmail.com" TargetMode="External" /><Relationship Id="rId9" Type="http://schemas.openxmlformats.org/officeDocument/2006/relationships/hyperlink" Target="mailto:warobin@gmail.com" TargetMode="External" /><Relationship Id="rId10" Type="http://schemas.openxmlformats.org/officeDocument/2006/relationships/hyperlink" Target="mailto:deltasigma123@gmail.com" TargetMode="External" /><Relationship Id="rId11" Type="http://schemas.openxmlformats.org/officeDocument/2006/relationships/hyperlink" Target="mailto:Toastmasters@Hope" TargetMode="External" /><Relationship Id="rId12" Type="http://schemas.openxmlformats.org/officeDocument/2006/relationships/hyperlink" Target="mailto:chingkwockwing@gmail.com" TargetMode="External" /><Relationship Id="rId13" Type="http://schemas.openxmlformats.org/officeDocument/2006/relationships/hyperlink" Target="mailto:peterleeec@yahoo.com" TargetMode="External" /><Relationship Id="rId14" Type="http://schemas.openxmlformats.org/officeDocument/2006/relationships/hyperlink" Target="mailto:Toastmasters@Hope" TargetMode="External" /><Relationship Id="rId15" Type="http://schemas.openxmlformats.org/officeDocument/2006/relationships/hyperlink" Target="mailto:saj.kumar.k@sap.com" TargetMode="External" /><Relationship Id="rId16" Type="http://schemas.openxmlformats.org/officeDocument/2006/relationships/hyperlink" Target="mailto:april.serrano@barclays.com" TargetMode="External" /><Relationship Id="rId17" Type="http://schemas.openxmlformats.org/officeDocument/2006/relationships/hyperlink" Target="mailto:gsub1951@gmail.com" TargetMode="External" /><Relationship Id="rId18" Type="http://schemas.openxmlformats.org/officeDocument/2006/relationships/hyperlink" Target="mailto:mrmohamadsaddiq@gmail.com" TargetMode="External" /><Relationship Id="rId19" Type="http://schemas.openxmlformats.org/officeDocument/2006/relationships/hyperlink" Target="mailto:vsmoorthy@hotmail.com" TargetMode="External" /><Relationship Id="rId20" Type="http://schemas.openxmlformats.org/officeDocument/2006/relationships/hyperlink" Target="mailto:rchan@ra.rockwel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tabSelected="1" zoomScalePageLayoutView="0" workbookViewId="0" topLeftCell="A1">
      <selection activeCell="O122" sqref="O122"/>
    </sheetView>
  </sheetViews>
  <sheetFormatPr defaultColWidth="9.140625" defaultRowHeight="12.75"/>
  <cols>
    <col min="1" max="1" width="4.8515625" style="11" customWidth="1"/>
    <col min="2" max="2" width="16.421875" style="11" customWidth="1"/>
    <col min="3" max="3" width="41.00390625" style="5" customWidth="1"/>
    <col min="4" max="5" width="8.421875" style="9" customWidth="1"/>
    <col min="6" max="6" width="5.140625" style="11" customWidth="1"/>
    <col min="7" max="7" width="9.140625" style="9" customWidth="1"/>
    <col min="15" max="15" width="9.140625" style="95" customWidth="1"/>
  </cols>
  <sheetData>
    <row r="1" spans="1:15" s="78" customFormat="1" ht="45" customHeight="1">
      <c r="A1" s="69" t="s">
        <v>4</v>
      </c>
      <c r="B1" s="70" t="s">
        <v>0</v>
      </c>
      <c r="C1" s="69" t="s">
        <v>1</v>
      </c>
      <c r="D1" s="71" t="s">
        <v>170</v>
      </c>
      <c r="E1" s="72" t="s">
        <v>171</v>
      </c>
      <c r="F1" s="73" t="s">
        <v>2</v>
      </c>
      <c r="G1" s="74" t="s">
        <v>3</v>
      </c>
      <c r="H1" s="72" t="s">
        <v>172</v>
      </c>
      <c r="I1" s="72" t="s">
        <v>173</v>
      </c>
      <c r="J1" s="72" t="s">
        <v>174</v>
      </c>
      <c r="K1" s="75" t="s">
        <v>180</v>
      </c>
      <c r="L1" s="76" t="s">
        <v>175</v>
      </c>
      <c r="M1" s="75" t="s">
        <v>178</v>
      </c>
      <c r="N1" s="77" t="s">
        <v>179</v>
      </c>
      <c r="O1" s="75" t="s">
        <v>176</v>
      </c>
    </row>
    <row r="2" spans="1:15" s="1" customFormat="1" ht="12" customHeight="1">
      <c r="A2" s="17"/>
      <c r="B2" s="16" t="s">
        <v>7</v>
      </c>
      <c r="C2" s="15" t="s">
        <v>12</v>
      </c>
      <c r="D2" s="13"/>
      <c r="E2" s="13"/>
      <c r="F2" s="14"/>
      <c r="G2" s="79"/>
      <c r="H2" s="17"/>
      <c r="I2" s="17"/>
      <c r="J2" s="17"/>
      <c r="K2" s="17"/>
      <c r="L2" s="17"/>
      <c r="M2" s="17"/>
      <c r="N2" s="17"/>
      <c r="O2" s="17"/>
    </row>
    <row r="3" spans="1:15" s="1" customFormat="1" ht="12" customHeight="1">
      <c r="A3" s="17"/>
      <c r="B3" s="16" t="s">
        <v>8</v>
      </c>
      <c r="C3" s="15" t="s">
        <v>13</v>
      </c>
      <c r="D3" s="13"/>
      <c r="E3" s="13"/>
      <c r="F3" s="14"/>
      <c r="G3" s="79"/>
      <c r="H3" s="17"/>
      <c r="I3" s="17"/>
      <c r="J3" s="17"/>
      <c r="K3" s="17"/>
      <c r="L3" s="17"/>
      <c r="M3" s="17"/>
      <c r="N3" s="17"/>
      <c r="O3" s="17"/>
    </row>
    <row r="4" spans="1:15" s="1" customFormat="1" ht="12" customHeight="1">
      <c r="A4" s="17"/>
      <c r="B4" s="16" t="s">
        <v>5</v>
      </c>
      <c r="C4" s="19" t="s">
        <v>14</v>
      </c>
      <c r="D4" s="13"/>
      <c r="E4" s="13"/>
      <c r="F4" s="14"/>
      <c r="G4" s="79"/>
      <c r="H4" s="17"/>
      <c r="I4" s="17"/>
      <c r="J4" s="17"/>
      <c r="K4" s="17"/>
      <c r="L4" s="17"/>
      <c r="M4" s="17"/>
      <c r="N4" s="17"/>
      <c r="O4" s="17"/>
    </row>
    <row r="5" spans="1:15" s="1" customFormat="1" ht="12" customHeight="1">
      <c r="A5" s="17"/>
      <c r="B5" s="16" t="s">
        <v>6</v>
      </c>
      <c r="C5" s="15">
        <v>96245529</v>
      </c>
      <c r="D5" s="13"/>
      <c r="E5" s="13"/>
      <c r="F5" s="14"/>
      <c r="G5" s="79"/>
      <c r="H5" s="17"/>
      <c r="I5" s="17"/>
      <c r="J5" s="17"/>
      <c r="K5" s="17"/>
      <c r="L5" s="17"/>
      <c r="M5" s="17"/>
      <c r="N5" s="17"/>
      <c r="O5" s="17"/>
    </row>
    <row r="6" spans="1:15" s="3" customFormat="1" ht="12" customHeight="1">
      <c r="A6" s="12">
        <v>1</v>
      </c>
      <c r="B6" s="20" t="s">
        <v>15</v>
      </c>
      <c r="C6" s="20" t="s">
        <v>16</v>
      </c>
      <c r="D6" s="6">
        <v>5</v>
      </c>
      <c r="E6" s="6">
        <f aca="true" t="shared" si="0" ref="E6:E11">D6*0.9</f>
        <v>4.5</v>
      </c>
      <c r="F6" s="10">
        <v>3</v>
      </c>
      <c r="G6" s="80">
        <f aca="true" t="shared" si="1" ref="G6:G11">D6*F6</f>
        <v>15</v>
      </c>
      <c r="H6" s="20"/>
      <c r="I6" s="85">
        <f aca="true" t="shared" si="2" ref="I6:I11">E6*F6</f>
        <v>13.5</v>
      </c>
      <c r="J6" s="20"/>
      <c r="K6" s="20"/>
      <c r="L6" s="20"/>
      <c r="M6" s="20"/>
      <c r="N6" s="20"/>
      <c r="O6" s="92"/>
    </row>
    <row r="7" spans="1:15" s="3" customFormat="1" ht="12" customHeight="1">
      <c r="A7" s="12">
        <v>2</v>
      </c>
      <c r="B7" s="20" t="s">
        <v>17</v>
      </c>
      <c r="C7" s="20" t="s">
        <v>18</v>
      </c>
      <c r="D7" s="6">
        <v>5</v>
      </c>
      <c r="E7" s="6">
        <f t="shared" si="0"/>
        <v>4.5</v>
      </c>
      <c r="F7" s="10">
        <v>2</v>
      </c>
      <c r="G7" s="80">
        <f t="shared" si="1"/>
        <v>10</v>
      </c>
      <c r="H7" s="20"/>
      <c r="I7" s="85">
        <f t="shared" si="2"/>
        <v>9</v>
      </c>
      <c r="J7" s="20"/>
      <c r="K7" s="20"/>
      <c r="L7" s="20"/>
      <c r="M7" s="20"/>
      <c r="N7" s="20"/>
      <c r="O7" s="92"/>
    </row>
    <row r="8" spans="1:15" s="3" customFormat="1" ht="12" customHeight="1">
      <c r="A8" s="12">
        <v>3</v>
      </c>
      <c r="B8" s="20" t="s">
        <v>19</v>
      </c>
      <c r="C8" s="20" t="s">
        <v>20</v>
      </c>
      <c r="D8" s="6">
        <v>5</v>
      </c>
      <c r="E8" s="6">
        <f t="shared" si="0"/>
        <v>4.5</v>
      </c>
      <c r="F8" s="10">
        <v>3</v>
      </c>
      <c r="G8" s="80">
        <f t="shared" si="1"/>
        <v>15</v>
      </c>
      <c r="H8" s="20"/>
      <c r="I8" s="85">
        <f t="shared" si="2"/>
        <v>13.5</v>
      </c>
      <c r="J8" s="20"/>
      <c r="K8" s="20"/>
      <c r="L8" s="20"/>
      <c r="M8" s="20"/>
      <c r="N8" s="20"/>
      <c r="O8" s="92"/>
    </row>
    <row r="9" spans="1:15" s="3" customFormat="1" ht="12" customHeight="1">
      <c r="A9" s="12">
        <v>4</v>
      </c>
      <c r="B9" s="21" t="s">
        <v>21</v>
      </c>
      <c r="C9" s="20" t="s">
        <v>24</v>
      </c>
      <c r="D9" s="6">
        <v>0.6</v>
      </c>
      <c r="E9" s="6">
        <f t="shared" si="0"/>
        <v>0.54</v>
      </c>
      <c r="F9" s="10">
        <v>5</v>
      </c>
      <c r="G9" s="80">
        <f t="shared" si="1"/>
        <v>3</v>
      </c>
      <c r="H9" s="20"/>
      <c r="I9" s="85">
        <f t="shared" si="2"/>
        <v>2.7</v>
      </c>
      <c r="J9" s="20"/>
      <c r="K9" s="20"/>
      <c r="L9" s="20"/>
      <c r="M9" s="20"/>
      <c r="N9" s="20"/>
      <c r="O9" s="92"/>
    </row>
    <row r="10" spans="1:15" s="3" customFormat="1" ht="12" customHeight="1">
      <c r="A10" s="12">
        <v>5</v>
      </c>
      <c r="B10" s="21" t="s">
        <v>22</v>
      </c>
      <c r="C10" s="2" t="s">
        <v>25</v>
      </c>
      <c r="D10" s="6">
        <v>0.6</v>
      </c>
      <c r="E10" s="6">
        <f t="shared" si="0"/>
        <v>0.54</v>
      </c>
      <c r="F10" s="10">
        <v>5</v>
      </c>
      <c r="G10" s="80">
        <f t="shared" si="1"/>
        <v>3</v>
      </c>
      <c r="H10" s="20"/>
      <c r="I10" s="85">
        <f t="shared" si="2"/>
        <v>2.7</v>
      </c>
      <c r="J10" s="20"/>
      <c r="K10" s="20"/>
      <c r="L10" s="20"/>
      <c r="M10" s="20"/>
      <c r="N10" s="20"/>
      <c r="O10" s="92"/>
    </row>
    <row r="11" spans="1:15" s="3" customFormat="1" ht="12" customHeight="1">
      <c r="A11" s="12">
        <v>6</v>
      </c>
      <c r="B11" s="21" t="s">
        <v>23</v>
      </c>
      <c r="C11" s="2" t="s">
        <v>26</v>
      </c>
      <c r="D11" s="6">
        <v>0.6</v>
      </c>
      <c r="E11" s="6">
        <f t="shared" si="0"/>
        <v>0.54</v>
      </c>
      <c r="F11" s="10">
        <v>2</v>
      </c>
      <c r="G11" s="80">
        <f t="shared" si="1"/>
        <v>1.2</v>
      </c>
      <c r="H11" s="85">
        <f>SUM(G6:G11)</f>
        <v>47.2</v>
      </c>
      <c r="I11" s="85">
        <f t="shared" si="2"/>
        <v>1.08</v>
      </c>
      <c r="J11" s="85">
        <f>SUM(I6:I11)</f>
        <v>42.480000000000004</v>
      </c>
      <c r="K11" s="85">
        <f>J11*333.54/2608.33</f>
        <v>5.432126763101296</v>
      </c>
      <c r="L11" s="85">
        <f>SUM(J11:K11)</f>
        <v>47.9121267631013</v>
      </c>
      <c r="M11" s="85">
        <f>L11*3064.6/2395.34</f>
        <v>61.2988150651683</v>
      </c>
      <c r="N11" s="85">
        <f>M11*299.82/3763.83</f>
        <v>4.882954525799188</v>
      </c>
      <c r="O11" s="113">
        <f>SUM(M11:N11)</f>
        <v>66.18176959096749</v>
      </c>
    </row>
    <row r="12" spans="1:18" s="1" customFormat="1" ht="12" customHeight="1">
      <c r="A12" s="17"/>
      <c r="B12" s="16" t="s">
        <v>7</v>
      </c>
      <c r="C12" s="15" t="s">
        <v>69</v>
      </c>
      <c r="D12" s="13"/>
      <c r="E12" s="13"/>
      <c r="F12" s="14"/>
      <c r="G12" s="79"/>
      <c r="H12" s="20"/>
      <c r="I12" s="20"/>
      <c r="J12" s="20"/>
      <c r="K12" s="20"/>
      <c r="L12" s="20"/>
      <c r="M12" s="20"/>
      <c r="N12" s="20"/>
      <c r="O12" s="92"/>
      <c r="P12" s="3"/>
      <c r="Q12" s="3"/>
      <c r="R12" s="3"/>
    </row>
    <row r="13" spans="1:18" s="1" customFormat="1" ht="12" customHeight="1">
      <c r="A13" s="17"/>
      <c r="B13" s="16" t="s">
        <v>8</v>
      </c>
      <c r="C13" s="15" t="s">
        <v>70</v>
      </c>
      <c r="D13" s="13"/>
      <c r="E13" s="13"/>
      <c r="F13" s="14"/>
      <c r="G13" s="79"/>
      <c r="H13" s="20"/>
      <c r="I13" s="20"/>
      <c r="J13" s="20"/>
      <c r="K13" s="20"/>
      <c r="L13" s="20"/>
      <c r="M13" s="20"/>
      <c r="N13" s="20"/>
      <c r="O13" s="92"/>
      <c r="P13" s="3"/>
      <c r="Q13" s="3"/>
      <c r="R13" s="3"/>
    </row>
    <row r="14" spans="1:18" s="1" customFormat="1" ht="12" customHeight="1">
      <c r="A14" s="17"/>
      <c r="B14" s="16" t="s">
        <v>5</v>
      </c>
      <c r="C14" s="19" t="s">
        <v>71</v>
      </c>
      <c r="D14" s="13"/>
      <c r="E14" s="13"/>
      <c r="F14" s="14"/>
      <c r="G14" s="79"/>
      <c r="H14" s="20"/>
      <c r="I14" s="20"/>
      <c r="J14" s="20"/>
      <c r="K14" s="20"/>
      <c r="L14" s="20"/>
      <c r="M14" s="20"/>
      <c r="N14" s="20"/>
      <c r="O14" s="92"/>
      <c r="P14" s="3"/>
      <c r="Q14" s="3"/>
      <c r="R14" s="3"/>
    </row>
    <row r="15" spans="1:18" s="1" customFormat="1" ht="12" customHeight="1">
      <c r="A15" s="17"/>
      <c r="B15" s="16" t="s">
        <v>6</v>
      </c>
      <c r="C15" s="15" t="s">
        <v>72</v>
      </c>
      <c r="D15" s="13"/>
      <c r="E15" s="13"/>
      <c r="F15" s="14"/>
      <c r="G15" s="79"/>
      <c r="H15" s="20"/>
      <c r="I15" s="20"/>
      <c r="J15" s="20"/>
      <c r="K15" s="20"/>
      <c r="L15" s="20"/>
      <c r="M15" s="20"/>
      <c r="N15" s="20"/>
      <c r="O15" s="92"/>
      <c r="P15" s="3"/>
      <c r="Q15" s="3"/>
      <c r="R15" s="3"/>
    </row>
    <row r="16" spans="1:18" s="4" customFormat="1" ht="12" customHeight="1">
      <c r="A16" s="12">
        <v>1</v>
      </c>
      <c r="B16" s="10">
        <v>1881</v>
      </c>
      <c r="C16" s="2" t="s">
        <v>78</v>
      </c>
      <c r="D16" s="6">
        <v>12</v>
      </c>
      <c r="E16" s="6">
        <f aca="true" t="shared" si="3" ref="E16:E21">D16*0.9</f>
        <v>10.8</v>
      </c>
      <c r="F16" s="10">
        <v>4</v>
      </c>
      <c r="G16" s="80">
        <f aca="true" t="shared" si="4" ref="G16:G21">D16*F16</f>
        <v>48</v>
      </c>
      <c r="H16" s="20"/>
      <c r="I16" s="85">
        <f aca="true" t="shared" si="5" ref="I16:I21">E16*F16</f>
        <v>43.2</v>
      </c>
      <c r="J16" s="20"/>
      <c r="K16" s="20"/>
      <c r="L16" s="20"/>
      <c r="M16" s="20"/>
      <c r="N16" s="20"/>
      <c r="O16" s="92"/>
      <c r="P16" s="3"/>
      <c r="Q16" s="3"/>
      <c r="R16" s="3"/>
    </row>
    <row r="17" spans="1:18" s="4" customFormat="1" ht="12" customHeight="1">
      <c r="A17" s="12">
        <v>2</v>
      </c>
      <c r="B17" s="10" t="s">
        <v>73</v>
      </c>
      <c r="C17" s="2" t="s">
        <v>77</v>
      </c>
      <c r="D17" s="6">
        <v>9</v>
      </c>
      <c r="E17" s="6">
        <f t="shared" si="3"/>
        <v>8.1</v>
      </c>
      <c r="F17" s="10">
        <v>4</v>
      </c>
      <c r="G17" s="80">
        <f t="shared" si="4"/>
        <v>36</v>
      </c>
      <c r="H17" s="20"/>
      <c r="I17" s="85">
        <f t="shared" si="5"/>
        <v>32.4</v>
      </c>
      <c r="J17" s="20"/>
      <c r="K17" s="20"/>
      <c r="L17" s="20"/>
      <c r="M17" s="20"/>
      <c r="N17" s="20"/>
      <c r="O17" s="92"/>
      <c r="P17" s="3"/>
      <c r="Q17" s="3"/>
      <c r="R17" s="3"/>
    </row>
    <row r="18" spans="1:18" s="4" customFormat="1" ht="12" customHeight="1">
      <c r="A18" s="12">
        <v>3</v>
      </c>
      <c r="B18" s="10" t="s">
        <v>74</v>
      </c>
      <c r="C18" s="2" t="s">
        <v>76</v>
      </c>
      <c r="D18" s="6">
        <v>9</v>
      </c>
      <c r="E18" s="6">
        <f t="shared" si="3"/>
        <v>8.1</v>
      </c>
      <c r="F18" s="10">
        <v>4</v>
      </c>
      <c r="G18" s="80">
        <f t="shared" si="4"/>
        <v>36</v>
      </c>
      <c r="H18" s="20"/>
      <c r="I18" s="85">
        <f t="shared" si="5"/>
        <v>32.4</v>
      </c>
      <c r="J18" s="20"/>
      <c r="K18" s="20"/>
      <c r="L18" s="20"/>
      <c r="M18" s="20"/>
      <c r="N18" s="20"/>
      <c r="O18" s="92"/>
      <c r="P18" s="3"/>
      <c r="Q18" s="3"/>
      <c r="R18" s="3"/>
    </row>
    <row r="19" spans="1:18" s="4" customFormat="1" ht="41.25" customHeight="1">
      <c r="A19" s="46">
        <v>4</v>
      </c>
      <c r="B19" s="45" t="s">
        <v>75</v>
      </c>
      <c r="C19" s="29" t="s">
        <v>79</v>
      </c>
      <c r="D19" s="6">
        <v>7</v>
      </c>
      <c r="E19" s="6">
        <f t="shared" si="3"/>
        <v>6.3</v>
      </c>
      <c r="F19" s="10">
        <v>1</v>
      </c>
      <c r="G19" s="80">
        <f t="shared" si="4"/>
        <v>7</v>
      </c>
      <c r="H19" s="20"/>
      <c r="I19" s="85">
        <f t="shared" si="5"/>
        <v>6.3</v>
      </c>
      <c r="J19" s="20"/>
      <c r="K19" s="20"/>
      <c r="L19" s="20"/>
      <c r="M19" s="20"/>
      <c r="N19" s="20"/>
      <c r="O19" s="92"/>
      <c r="P19" s="3"/>
      <c r="Q19" s="3"/>
      <c r="R19" s="3"/>
    </row>
    <row r="20" spans="1:18" s="4" customFormat="1" ht="41.25" customHeight="1">
      <c r="A20" s="46">
        <v>5</v>
      </c>
      <c r="B20" s="45" t="s">
        <v>75</v>
      </c>
      <c r="C20" s="29" t="s">
        <v>80</v>
      </c>
      <c r="D20" s="6">
        <v>7</v>
      </c>
      <c r="E20" s="6">
        <f t="shared" si="3"/>
        <v>6.3</v>
      </c>
      <c r="F20" s="10">
        <v>1</v>
      </c>
      <c r="G20" s="80">
        <f t="shared" si="4"/>
        <v>7</v>
      </c>
      <c r="H20" s="20"/>
      <c r="I20" s="85">
        <f t="shared" si="5"/>
        <v>6.3</v>
      </c>
      <c r="J20" s="20"/>
      <c r="K20" s="20"/>
      <c r="L20" s="20"/>
      <c r="M20" s="20"/>
      <c r="N20" s="20"/>
      <c r="O20" s="92"/>
      <c r="P20" s="3"/>
      <c r="Q20" s="3"/>
      <c r="R20" s="3"/>
    </row>
    <row r="21" spans="1:18" s="4" customFormat="1" ht="45" customHeight="1">
      <c r="A21" s="46">
        <v>6</v>
      </c>
      <c r="B21" s="45" t="s">
        <v>75</v>
      </c>
      <c r="C21" s="29" t="s">
        <v>81</v>
      </c>
      <c r="D21" s="6">
        <v>7</v>
      </c>
      <c r="E21" s="6">
        <f t="shared" si="3"/>
        <v>6.3</v>
      </c>
      <c r="F21" s="10">
        <v>1</v>
      </c>
      <c r="G21" s="80">
        <f t="shared" si="4"/>
        <v>7</v>
      </c>
      <c r="H21" s="85">
        <f>SUM(G16:G21)</f>
        <v>141</v>
      </c>
      <c r="I21" s="85">
        <f t="shared" si="5"/>
        <v>6.3</v>
      </c>
      <c r="J21" s="85">
        <f>SUM(I16:I21)</f>
        <v>126.89999999999999</v>
      </c>
      <c r="K21" s="85">
        <f>J21*333.54/2608.33</f>
        <v>16.227327830450903</v>
      </c>
      <c r="L21" s="85">
        <f>SUM(J21:K21)</f>
        <v>143.1273278304509</v>
      </c>
      <c r="M21" s="85">
        <f>L21*3064.6/2395.34</f>
        <v>183.1172229701002</v>
      </c>
      <c r="N21" s="85">
        <f>M21*299.82/3763.83</f>
        <v>14.586792121561134</v>
      </c>
      <c r="O21" s="113">
        <f>SUM(M21:N21)</f>
        <v>197.70401509166132</v>
      </c>
      <c r="P21" s="3"/>
      <c r="Q21" s="3"/>
      <c r="R21" s="3"/>
    </row>
    <row r="22" spans="1:18" s="1" customFormat="1" ht="12" customHeight="1">
      <c r="A22" s="17"/>
      <c r="B22" s="16" t="s">
        <v>7</v>
      </c>
      <c r="C22" s="15" t="s">
        <v>116</v>
      </c>
      <c r="D22" s="13"/>
      <c r="E22" s="13"/>
      <c r="F22" s="14"/>
      <c r="G22" s="79"/>
      <c r="H22" s="20"/>
      <c r="I22" s="20"/>
      <c r="J22" s="20"/>
      <c r="K22" s="20"/>
      <c r="L22" s="20"/>
      <c r="M22" s="20"/>
      <c r="N22" s="20"/>
      <c r="O22" s="92"/>
      <c r="P22" s="3"/>
      <c r="Q22" s="3"/>
      <c r="R22" s="3"/>
    </row>
    <row r="23" spans="1:18" s="1" customFormat="1" ht="12" customHeight="1">
      <c r="A23" s="17"/>
      <c r="B23" s="16" t="s">
        <v>8</v>
      </c>
      <c r="C23" s="15" t="s">
        <v>117</v>
      </c>
      <c r="D23" s="13"/>
      <c r="E23" s="13"/>
      <c r="F23" s="14"/>
      <c r="G23" s="79"/>
      <c r="H23" s="20"/>
      <c r="I23" s="20"/>
      <c r="J23" s="20"/>
      <c r="K23" s="20"/>
      <c r="L23" s="20"/>
      <c r="M23" s="20"/>
      <c r="N23" s="20"/>
      <c r="O23" s="92"/>
      <c r="P23" s="3"/>
      <c r="Q23" s="3"/>
      <c r="R23" s="3"/>
    </row>
    <row r="24" spans="1:18" s="1" customFormat="1" ht="12" customHeight="1">
      <c r="A24" s="17"/>
      <c r="B24" s="16" t="s">
        <v>5</v>
      </c>
      <c r="C24" s="19" t="s">
        <v>126</v>
      </c>
      <c r="D24" s="13"/>
      <c r="E24" s="13"/>
      <c r="F24" s="14"/>
      <c r="G24" s="79"/>
      <c r="H24" s="20"/>
      <c r="I24" s="20"/>
      <c r="J24" s="20"/>
      <c r="K24" s="20"/>
      <c r="L24" s="20"/>
      <c r="M24" s="20"/>
      <c r="N24" s="20"/>
      <c r="O24" s="92"/>
      <c r="P24" s="3"/>
      <c r="Q24" s="3"/>
      <c r="R24" s="3"/>
    </row>
    <row r="25" spans="1:18" s="1" customFormat="1" ht="12" customHeight="1">
      <c r="A25" s="17"/>
      <c r="B25" s="16" t="s">
        <v>6</v>
      </c>
      <c r="C25" s="15">
        <v>97380796</v>
      </c>
      <c r="D25" s="13"/>
      <c r="E25" s="13"/>
      <c r="F25" s="14"/>
      <c r="G25" s="79"/>
      <c r="H25" s="20"/>
      <c r="I25" s="20"/>
      <c r="J25" s="20"/>
      <c r="K25" s="20"/>
      <c r="L25" s="20"/>
      <c r="M25" s="20"/>
      <c r="N25" s="20"/>
      <c r="O25" s="92"/>
      <c r="P25" s="3"/>
      <c r="Q25" s="3"/>
      <c r="R25" s="3"/>
    </row>
    <row r="26" spans="1:18" s="4" customFormat="1" ht="12" customHeight="1">
      <c r="A26" s="12">
        <v>1</v>
      </c>
      <c r="B26" s="10">
        <v>5808</v>
      </c>
      <c r="C26" s="2" t="s">
        <v>118</v>
      </c>
      <c r="D26" s="6">
        <v>8</v>
      </c>
      <c r="E26" s="6">
        <f>D26*0.9</f>
        <v>7.2</v>
      </c>
      <c r="F26" s="10">
        <v>1</v>
      </c>
      <c r="G26" s="80">
        <f>D26*F26</f>
        <v>8</v>
      </c>
      <c r="H26" s="20"/>
      <c r="I26" s="85">
        <f>E26*F26</f>
        <v>7.2</v>
      </c>
      <c r="J26" s="20"/>
      <c r="K26" s="20"/>
      <c r="L26" s="20"/>
      <c r="M26" s="20"/>
      <c r="N26" s="20"/>
      <c r="O26" s="92"/>
      <c r="P26" s="3"/>
      <c r="Q26" s="3"/>
      <c r="R26" s="3"/>
    </row>
    <row r="27" spans="1:18" s="4" customFormat="1" ht="12" customHeight="1">
      <c r="A27" s="12">
        <v>2</v>
      </c>
      <c r="B27" s="10">
        <v>5757</v>
      </c>
      <c r="C27" s="2" t="s">
        <v>119</v>
      </c>
      <c r="D27" s="6">
        <v>6.5</v>
      </c>
      <c r="E27" s="6">
        <f aca="true" t="shared" si="6" ref="E27:E34">D27*0.9</f>
        <v>5.8500000000000005</v>
      </c>
      <c r="F27" s="10">
        <v>1</v>
      </c>
      <c r="G27" s="80">
        <f aca="true" t="shared" si="7" ref="G27:G34">D27*F27</f>
        <v>6.5</v>
      </c>
      <c r="H27" s="20"/>
      <c r="I27" s="85">
        <f aca="true" t="shared" si="8" ref="I27:I34">E27*F27</f>
        <v>5.8500000000000005</v>
      </c>
      <c r="J27" s="20"/>
      <c r="K27" s="20"/>
      <c r="L27" s="20"/>
      <c r="M27" s="20"/>
      <c r="N27" s="20"/>
      <c r="O27" s="92"/>
      <c r="P27" s="3"/>
      <c r="Q27" s="3"/>
      <c r="R27" s="3"/>
    </row>
    <row r="28" spans="1:18" s="4" customFormat="1" ht="12" customHeight="1">
      <c r="A28" s="12">
        <v>3</v>
      </c>
      <c r="B28" s="10">
        <v>5753</v>
      </c>
      <c r="C28" s="2" t="s">
        <v>120</v>
      </c>
      <c r="D28" s="6">
        <v>5.5</v>
      </c>
      <c r="E28" s="6">
        <f t="shared" si="6"/>
        <v>4.95</v>
      </c>
      <c r="F28" s="10">
        <v>1</v>
      </c>
      <c r="G28" s="80">
        <f t="shared" si="7"/>
        <v>5.5</v>
      </c>
      <c r="H28" s="20"/>
      <c r="I28" s="85">
        <f t="shared" si="8"/>
        <v>4.95</v>
      </c>
      <c r="J28" s="20"/>
      <c r="K28" s="20"/>
      <c r="L28" s="20"/>
      <c r="M28" s="20"/>
      <c r="N28" s="20"/>
      <c r="O28" s="92"/>
      <c r="P28" s="3"/>
      <c r="Q28" s="3"/>
      <c r="R28" s="3"/>
    </row>
    <row r="29" spans="1:18" s="4" customFormat="1" ht="12" customHeight="1">
      <c r="A29" s="12">
        <v>4</v>
      </c>
      <c r="B29" s="10">
        <v>5758</v>
      </c>
      <c r="C29" s="2" t="s">
        <v>121</v>
      </c>
      <c r="D29" s="6">
        <v>6.5</v>
      </c>
      <c r="E29" s="6">
        <f t="shared" si="6"/>
        <v>5.8500000000000005</v>
      </c>
      <c r="F29" s="10">
        <v>1</v>
      </c>
      <c r="G29" s="80">
        <f t="shared" si="7"/>
        <v>6.5</v>
      </c>
      <c r="H29" s="20"/>
      <c r="I29" s="85">
        <f t="shared" si="8"/>
        <v>5.8500000000000005</v>
      </c>
      <c r="J29" s="20"/>
      <c r="K29" s="20"/>
      <c r="L29" s="20"/>
      <c r="M29" s="20"/>
      <c r="N29" s="20"/>
      <c r="O29" s="92"/>
      <c r="P29" s="3"/>
      <c r="Q29" s="3"/>
      <c r="R29" s="3"/>
    </row>
    <row r="30" spans="1:18" s="4" customFormat="1" ht="12" customHeight="1">
      <c r="A30" s="12">
        <v>5</v>
      </c>
      <c r="B30" s="10" t="s">
        <v>125</v>
      </c>
      <c r="C30" s="2" t="s">
        <v>122</v>
      </c>
      <c r="D30" s="6">
        <v>5.5</v>
      </c>
      <c r="E30" s="6">
        <f t="shared" si="6"/>
        <v>4.95</v>
      </c>
      <c r="F30" s="10">
        <v>1</v>
      </c>
      <c r="G30" s="80">
        <f t="shared" si="7"/>
        <v>5.5</v>
      </c>
      <c r="H30" s="20"/>
      <c r="I30" s="85">
        <f t="shared" si="8"/>
        <v>4.95</v>
      </c>
      <c r="J30" s="20"/>
      <c r="K30" s="20"/>
      <c r="L30" s="20"/>
      <c r="M30" s="20"/>
      <c r="N30" s="20"/>
      <c r="O30" s="92"/>
      <c r="P30" s="3"/>
      <c r="Q30" s="3"/>
      <c r="R30" s="3"/>
    </row>
    <row r="31" spans="1:18" s="4" customFormat="1" ht="12" customHeight="1">
      <c r="A31" s="12">
        <v>6</v>
      </c>
      <c r="B31" s="10" t="s">
        <v>123</v>
      </c>
      <c r="C31" s="2" t="s">
        <v>124</v>
      </c>
      <c r="D31" s="6">
        <v>5.5</v>
      </c>
      <c r="E31" s="6">
        <f t="shared" si="6"/>
        <v>4.95</v>
      </c>
      <c r="F31" s="10">
        <v>1</v>
      </c>
      <c r="G31" s="80">
        <f t="shared" si="7"/>
        <v>5.5</v>
      </c>
      <c r="H31" s="20"/>
      <c r="I31" s="85">
        <f t="shared" si="8"/>
        <v>4.95</v>
      </c>
      <c r="J31" s="20"/>
      <c r="K31" s="20"/>
      <c r="L31" s="20"/>
      <c r="M31" s="20"/>
      <c r="N31" s="20"/>
      <c r="O31" s="92"/>
      <c r="P31" s="3"/>
      <c r="Q31" s="3"/>
      <c r="R31" s="3"/>
    </row>
    <row r="32" spans="1:18" s="4" customFormat="1" ht="39.75" customHeight="1">
      <c r="A32" s="12">
        <v>7</v>
      </c>
      <c r="B32" s="10" t="s">
        <v>75</v>
      </c>
      <c r="C32" s="2" t="s">
        <v>127</v>
      </c>
      <c r="D32" s="6">
        <v>7</v>
      </c>
      <c r="E32" s="6">
        <f t="shared" si="6"/>
        <v>6.3</v>
      </c>
      <c r="F32" s="10">
        <v>1</v>
      </c>
      <c r="G32" s="80">
        <f t="shared" si="7"/>
        <v>7</v>
      </c>
      <c r="H32" s="20"/>
      <c r="I32" s="85">
        <f t="shared" si="8"/>
        <v>6.3</v>
      </c>
      <c r="J32" s="20"/>
      <c r="K32" s="20"/>
      <c r="L32" s="20"/>
      <c r="M32" s="20"/>
      <c r="N32" s="20"/>
      <c r="O32" s="92"/>
      <c r="P32" s="3"/>
      <c r="Q32" s="3"/>
      <c r="R32" s="3"/>
    </row>
    <row r="33" spans="1:18" s="4" customFormat="1" ht="42.75" customHeight="1">
      <c r="A33" s="12">
        <v>8</v>
      </c>
      <c r="B33" s="10" t="s">
        <v>75</v>
      </c>
      <c r="C33" s="2" t="s">
        <v>128</v>
      </c>
      <c r="D33" s="6">
        <v>7</v>
      </c>
      <c r="E33" s="6">
        <f t="shared" si="6"/>
        <v>6.3</v>
      </c>
      <c r="F33" s="10">
        <v>1</v>
      </c>
      <c r="G33" s="80">
        <f t="shared" si="7"/>
        <v>7</v>
      </c>
      <c r="H33" s="20"/>
      <c r="I33" s="85">
        <f t="shared" si="8"/>
        <v>6.3</v>
      </c>
      <c r="J33" s="20"/>
      <c r="K33" s="20"/>
      <c r="L33" s="20"/>
      <c r="M33" s="20"/>
      <c r="N33" s="20"/>
      <c r="O33" s="92"/>
      <c r="P33" s="3"/>
      <c r="Q33" s="3"/>
      <c r="R33" s="3"/>
    </row>
    <row r="34" spans="1:18" s="4" customFormat="1" ht="12" customHeight="1">
      <c r="A34" s="12">
        <v>9</v>
      </c>
      <c r="B34" s="10" t="s">
        <v>130</v>
      </c>
      <c r="C34" s="2" t="s">
        <v>129</v>
      </c>
      <c r="D34" s="6">
        <v>2</v>
      </c>
      <c r="E34" s="6">
        <f t="shared" si="6"/>
        <v>1.8</v>
      </c>
      <c r="F34" s="10">
        <v>1</v>
      </c>
      <c r="G34" s="80">
        <f t="shared" si="7"/>
        <v>2</v>
      </c>
      <c r="H34" s="85">
        <f>SUM(G26:G34)</f>
        <v>53.5</v>
      </c>
      <c r="I34" s="85">
        <f t="shared" si="8"/>
        <v>1.8</v>
      </c>
      <c r="J34" s="85">
        <f>SUM(I26:I34)</f>
        <v>48.14999999999999</v>
      </c>
      <c r="K34" s="85">
        <f>J34*333.54/2608.33</f>
        <v>6.157177581057611</v>
      </c>
      <c r="L34" s="85">
        <f>SUM(J34:K34)</f>
        <v>54.3071775810576</v>
      </c>
      <c r="M34" s="85">
        <f>L34*3064.6/2395.34</f>
        <v>69.48064843191743</v>
      </c>
      <c r="N34" s="85">
        <f>M34*299.82/3763.83</f>
        <v>5.5347048120817055</v>
      </c>
      <c r="O34" s="113">
        <f>SUM(M34:N34)</f>
        <v>75.01535324399913</v>
      </c>
      <c r="P34" s="3"/>
      <c r="Q34" s="3"/>
      <c r="R34" s="3"/>
    </row>
    <row r="35" spans="1:18" s="4" customFormat="1" ht="12" customHeight="1">
      <c r="A35" s="17"/>
      <c r="B35" s="16" t="s">
        <v>7</v>
      </c>
      <c r="C35" s="22" t="s">
        <v>27</v>
      </c>
      <c r="D35" s="23"/>
      <c r="E35" s="23"/>
      <c r="F35" s="24"/>
      <c r="G35" s="79"/>
      <c r="H35" s="20"/>
      <c r="I35" s="20"/>
      <c r="J35" s="20"/>
      <c r="K35" s="20"/>
      <c r="L35" s="20"/>
      <c r="M35" s="20"/>
      <c r="N35" s="20"/>
      <c r="O35" s="92"/>
      <c r="P35" s="3"/>
      <c r="Q35" s="3"/>
      <c r="R35" s="3"/>
    </row>
    <row r="36" spans="1:18" s="4" customFormat="1" ht="12" customHeight="1">
      <c r="A36" s="17"/>
      <c r="B36" s="16" t="s">
        <v>8</v>
      </c>
      <c r="C36" s="22" t="s">
        <v>28</v>
      </c>
      <c r="D36" s="23"/>
      <c r="E36" s="23"/>
      <c r="F36" s="24"/>
      <c r="G36" s="79"/>
      <c r="H36" s="20"/>
      <c r="I36" s="20"/>
      <c r="J36" s="20"/>
      <c r="K36" s="20"/>
      <c r="L36" s="20"/>
      <c r="M36" s="20"/>
      <c r="N36" s="20"/>
      <c r="O36" s="92"/>
      <c r="P36" s="3"/>
      <c r="Q36" s="3"/>
      <c r="R36" s="3"/>
    </row>
    <row r="37" spans="1:18" s="37" customFormat="1" ht="11.25" customHeight="1">
      <c r="A37" s="17"/>
      <c r="B37" s="16" t="s">
        <v>5</v>
      </c>
      <c r="C37" s="25" t="s">
        <v>29</v>
      </c>
      <c r="D37" s="23"/>
      <c r="E37" s="23"/>
      <c r="F37" s="24"/>
      <c r="G37" s="79"/>
      <c r="H37" s="20"/>
      <c r="I37" s="20"/>
      <c r="J37" s="20"/>
      <c r="K37" s="20"/>
      <c r="L37" s="20"/>
      <c r="M37" s="20"/>
      <c r="N37" s="20"/>
      <c r="O37" s="92"/>
      <c r="P37" s="3"/>
      <c r="Q37" s="3"/>
      <c r="R37" s="3"/>
    </row>
    <row r="38" spans="1:18" s="4" customFormat="1" ht="12" customHeight="1">
      <c r="A38" s="12"/>
      <c r="B38" s="10" t="s">
        <v>6</v>
      </c>
      <c r="C38" s="2">
        <v>98554681</v>
      </c>
      <c r="D38" s="6"/>
      <c r="E38" s="6"/>
      <c r="F38" s="10"/>
      <c r="G38" s="80"/>
      <c r="H38" s="20"/>
      <c r="I38" s="20"/>
      <c r="J38" s="20"/>
      <c r="K38" s="20"/>
      <c r="L38" s="20"/>
      <c r="M38" s="20"/>
      <c r="N38" s="20"/>
      <c r="O38" s="92"/>
      <c r="P38" s="3"/>
      <c r="Q38" s="3"/>
      <c r="R38" s="3"/>
    </row>
    <row r="39" spans="1:18" s="4" customFormat="1" ht="12" customHeight="1">
      <c r="A39" s="12">
        <v>1</v>
      </c>
      <c r="B39" s="10" t="s">
        <v>9</v>
      </c>
      <c r="C39" s="2" t="s">
        <v>30</v>
      </c>
      <c r="D39" s="6">
        <v>5</v>
      </c>
      <c r="E39" s="6">
        <f>D39*0.9</f>
        <v>4.5</v>
      </c>
      <c r="F39" s="10">
        <v>3</v>
      </c>
      <c r="G39" s="80">
        <f aca="true" t="shared" si="9" ref="G39:G52">SUM(D39*F39)</f>
        <v>15</v>
      </c>
      <c r="H39" s="20"/>
      <c r="I39" s="85">
        <f>E39*F39</f>
        <v>13.5</v>
      </c>
      <c r="J39" s="20"/>
      <c r="K39" s="20"/>
      <c r="L39" s="20"/>
      <c r="M39" s="20"/>
      <c r="N39" s="20"/>
      <c r="O39" s="92"/>
      <c r="P39" s="3"/>
      <c r="Q39" s="3"/>
      <c r="R39" s="3"/>
    </row>
    <row r="40" spans="1:16" s="44" customFormat="1" ht="12" customHeight="1">
      <c r="A40" s="26">
        <v>2</v>
      </c>
      <c r="B40" s="10" t="s">
        <v>10</v>
      </c>
      <c r="C40" s="2" t="s">
        <v>31</v>
      </c>
      <c r="D40" s="6">
        <v>5</v>
      </c>
      <c r="E40" s="6">
        <f aca="true" t="shared" si="10" ref="E40:E52">D40*0.9</f>
        <v>4.5</v>
      </c>
      <c r="F40" s="10">
        <v>2</v>
      </c>
      <c r="G40" s="80">
        <f t="shared" si="9"/>
        <v>10</v>
      </c>
      <c r="H40" s="20"/>
      <c r="I40" s="85">
        <f aca="true" t="shared" si="11" ref="I40:I52">E40*F40</f>
        <v>9</v>
      </c>
      <c r="J40" s="20"/>
      <c r="K40" s="20"/>
      <c r="L40" s="20"/>
      <c r="M40" s="20"/>
      <c r="N40" s="20"/>
      <c r="O40" s="92"/>
      <c r="P40" s="3"/>
    </row>
    <row r="41" spans="1:16" s="44" customFormat="1" ht="12" customHeight="1">
      <c r="A41" s="26">
        <v>3</v>
      </c>
      <c r="B41" s="10" t="s">
        <v>11</v>
      </c>
      <c r="C41" s="2" t="s">
        <v>32</v>
      </c>
      <c r="D41" s="6">
        <v>5</v>
      </c>
      <c r="E41" s="6">
        <f t="shared" si="10"/>
        <v>4.5</v>
      </c>
      <c r="F41" s="10">
        <v>2</v>
      </c>
      <c r="G41" s="80">
        <f t="shared" si="9"/>
        <v>10</v>
      </c>
      <c r="H41" s="20"/>
      <c r="I41" s="85">
        <f t="shared" si="11"/>
        <v>9</v>
      </c>
      <c r="J41" s="20"/>
      <c r="K41" s="20"/>
      <c r="L41" s="20"/>
      <c r="M41" s="20"/>
      <c r="N41" s="20"/>
      <c r="O41" s="92"/>
      <c r="P41" s="3"/>
    </row>
    <row r="42" spans="1:16" s="44" customFormat="1" ht="12" customHeight="1">
      <c r="A42" s="26">
        <v>4</v>
      </c>
      <c r="B42" s="10" t="s">
        <v>33</v>
      </c>
      <c r="C42" s="2" t="s">
        <v>34</v>
      </c>
      <c r="D42" s="6">
        <v>5</v>
      </c>
      <c r="E42" s="6">
        <f t="shared" si="10"/>
        <v>4.5</v>
      </c>
      <c r="F42" s="10">
        <v>3</v>
      </c>
      <c r="G42" s="80">
        <f t="shared" si="9"/>
        <v>15</v>
      </c>
      <c r="H42" s="20"/>
      <c r="I42" s="85">
        <f t="shared" si="11"/>
        <v>13.5</v>
      </c>
      <c r="J42" s="20"/>
      <c r="K42" s="20"/>
      <c r="L42" s="20"/>
      <c r="M42" s="20"/>
      <c r="N42" s="20"/>
      <c r="O42" s="92"/>
      <c r="P42" s="3"/>
    </row>
    <row r="43" spans="1:16" s="44" customFormat="1" ht="12" customHeight="1">
      <c r="A43" s="26">
        <v>5</v>
      </c>
      <c r="B43" s="10" t="s">
        <v>35</v>
      </c>
      <c r="C43" s="2" t="s">
        <v>36</v>
      </c>
      <c r="D43" s="8">
        <v>0.6</v>
      </c>
      <c r="E43" s="6">
        <f t="shared" si="10"/>
        <v>0.54</v>
      </c>
      <c r="F43" s="10">
        <v>5</v>
      </c>
      <c r="G43" s="80">
        <f t="shared" si="9"/>
        <v>3</v>
      </c>
      <c r="H43" s="20"/>
      <c r="I43" s="85">
        <f t="shared" si="11"/>
        <v>2.7</v>
      </c>
      <c r="J43" s="20"/>
      <c r="K43" s="20"/>
      <c r="L43" s="20"/>
      <c r="M43" s="20"/>
      <c r="N43" s="20"/>
      <c r="O43" s="92"/>
      <c r="P43" s="3"/>
    </row>
    <row r="44" spans="1:18" s="4" customFormat="1" ht="12" customHeight="1">
      <c r="A44" s="26">
        <v>6</v>
      </c>
      <c r="B44" s="10" t="s">
        <v>22</v>
      </c>
      <c r="C44" s="2" t="s">
        <v>37</v>
      </c>
      <c r="D44" s="7">
        <v>0.6</v>
      </c>
      <c r="E44" s="6">
        <f t="shared" si="10"/>
        <v>0.54</v>
      </c>
      <c r="F44" s="10">
        <v>5</v>
      </c>
      <c r="G44" s="80">
        <f t="shared" si="9"/>
        <v>3</v>
      </c>
      <c r="H44" s="20"/>
      <c r="I44" s="85">
        <f t="shared" si="11"/>
        <v>2.7</v>
      </c>
      <c r="J44" s="20"/>
      <c r="K44" s="20"/>
      <c r="L44" s="20"/>
      <c r="M44" s="20"/>
      <c r="N44" s="20"/>
      <c r="O44" s="92"/>
      <c r="P44" s="3"/>
      <c r="Q44" s="3"/>
      <c r="R44" s="3"/>
    </row>
    <row r="45" spans="1:18" s="4" customFormat="1" ht="12" customHeight="1">
      <c r="A45" s="26">
        <v>7</v>
      </c>
      <c r="B45" s="10" t="s">
        <v>38</v>
      </c>
      <c r="C45" s="2" t="s">
        <v>39</v>
      </c>
      <c r="D45" s="6">
        <v>5</v>
      </c>
      <c r="E45" s="6">
        <f t="shared" si="10"/>
        <v>4.5</v>
      </c>
      <c r="F45" s="10">
        <v>1</v>
      </c>
      <c r="G45" s="80">
        <f t="shared" si="9"/>
        <v>5</v>
      </c>
      <c r="H45" s="20"/>
      <c r="I45" s="85">
        <f t="shared" si="11"/>
        <v>4.5</v>
      </c>
      <c r="J45" s="20"/>
      <c r="K45" s="20"/>
      <c r="L45" s="20"/>
      <c r="M45" s="20"/>
      <c r="N45" s="20"/>
      <c r="O45" s="92"/>
      <c r="P45" s="3"/>
      <c r="Q45" s="3"/>
      <c r="R45" s="3"/>
    </row>
    <row r="46" spans="1:16" s="1" customFormat="1" ht="12" customHeight="1">
      <c r="A46" s="26">
        <v>8</v>
      </c>
      <c r="B46" s="10" t="s">
        <v>40</v>
      </c>
      <c r="C46" s="2" t="s">
        <v>41</v>
      </c>
      <c r="D46" s="7">
        <v>0.6</v>
      </c>
      <c r="E46" s="6">
        <f t="shared" si="10"/>
        <v>0.54</v>
      </c>
      <c r="F46" s="10">
        <v>10</v>
      </c>
      <c r="G46" s="80">
        <f t="shared" si="9"/>
        <v>6</v>
      </c>
      <c r="H46" s="20"/>
      <c r="I46" s="85">
        <f t="shared" si="11"/>
        <v>5.4</v>
      </c>
      <c r="J46" s="20"/>
      <c r="K46" s="20"/>
      <c r="L46" s="20"/>
      <c r="M46" s="20"/>
      <c r="N46" s="20"/>
      <c r="O46" s="92"/>
      <c r="P46" s="3"/>
    </row>
    <row r="47" spans="1:16" s="1" customFormat="1" ht="12" customHeight="1">
      <c r="A47" s="26">
        <v>9</v>
      </c>
      <c r="B47" s="10" t="s">
        <v>42</v>
      </c>
      <c r="C47" s="2" t="s">
        <v>43</v>
      </c>
      <c r="D47" s="7">
        <v>0.6</v>
      </c>
      <c r="E47" s="6">
        <f t="shared" si="10"/>
        <v>0.54</v>
      </c>
      <c r="F47" s="10">
        <v>10</v>
      </c>
      <c r="G47" s="80">
        <f t="shared" si="9"/>
        <v>6</v>
      </c>
      <c r="H47" s="20"/>
      <c r="I47" s="85">
        <f t="shared" si="11"/>
        <v>5.4</v>
      </c>
      <c r="J47" s="20"/>
      <c r="K47" s="20"/>
      <c r="L47" s="20"/>
      <c r="M47" s="20"/>
      <c r="N47" s="20"/>
      <c r="O47" s="92"/>
      <c r="P47" s="3"/>
    </row>
    <row r="48" spans="1:16" s="1" customFormat="1" ht="12" customHeight="1">
      <c r="A48" s="26">
        <v>10</v>
      </c>
      <c r="B48" s="10" t="s">
        <v>44</v>
      </c>
      <c r="C48" s="2" t="s">
        <v>45</v>
      </c>
      <c r="D48" s="7">
        <v>0.6</v>
      </c>
      <c r="E48" s="6">
        <f t="shared" si="10"/>
        <v>0.54</v>
      </c>
      <c r="F48" s="10">
        <v>10</v>
      </c>
      <c r="G48" s="80">
        <f t="shared" si="9"/>
        <v>6</v>
      </c>
      <c r="H48" s="20"/>
      <c r="I48" s="85">
        <f t="shared" si="11"/>
        <v>5.4</v>
      </c>
      <c r="J48" s="20"/>
      <c r="K48" s="20"/>
      <c r="L48" s="20"/>
      <c r="M48" s="20"/>
      <c r="N48" s="20"/>
      <c r="O48" s="92"/>
      <c r="P48" s="3"/>
    </row>
    <row r="49" spans="1:15" s="1" customFormat="1" ht="12" customHeight="1">
      <c r="A49" s="26">
        <v>11</v>
      </c>
      <c r="B49" s="10" t="s">
        <v>46</v>
      </c>
      <c r="C49" s="2" t="s">
        <v>47</v>
      </c>
      <c r="D49" s="7">
        <v>0.6</v>
      </c>
      <c r="E49" s="6">
        <f t="shared" si="10"/>
        <v>0.54</v>
      </c>
      <c r="F49" s="10">
        <v>10</v>
      </c>
      <c r="G49" s="80">
        <f t="shared" si="9"/>
        <v>6</v>
      </c>
      <c r="H49" s="17"/>
      <c r="I49" s="85">
        <f t="shared" si="11"/>
        <v>5.4</v>
      </c>
      <c r="J49" s="17"/>
      <c r="K49" s="17"/>
      <c r="L49" s="17"/>
      <c r="M49" s="17"/>
      <c r="N49" s="17"/>
      <c r="O49" s="17"/>
    </row>
    <row r="50" spans="1:15" s="3" customFormat="1" ht="12" customHeight="1">
      <c r="A50" s="26">
        <v>12</v>
      </c>
      <c r="B50" s="10" t="s">
        <v>48</v>
      </c>
      <c r="C50" s="2" t="s">
        <v>49</v>
      </c>
      <c r="D50" s="7">
        <v>0.6</v>
      </c>
      <c r="E50" s="6">
        <f t="shared" si="10"/>
        <v>0.54</v>
      </c>
      <c r="F50" s="10">
        <v>10</v>
      </c>
      <c r="G50" s="80">
        <f t="shared" si="9"/>
        <v>6</v>
      </c>
      <c r="H50" s="20"/>
      <c r="I50" s="85">
        <f t="shared" si="11"/>
        <v>5.4</v>
      </c>
      <c r="J50" s="20"/>
      <c r="K50" s="20"/>
      <c r="L50" s="20"/>
      <c r="M50" s="20"/>
      <c r="N50" s="20"/>
      <c r="O50" s="92"/>
    </row>
    <row r="51" spans="1:15" s="3" customFormat="1" ht="12" customHeight="1">
      <c r="A51" s="26">
        <v>13</v>
      </c>
      <c r="B51" s="10" t="s">
        <v>50</v>
      </c>
      <c r="C51" s="2" t="s">
        <v>51</v>
      </c>
      <c r="D51" s="7">
        <v>0.6</v>
      </c>
      <c r="E51" s="6">
        <f t="shared" si="10"/>
        <v>0.54</v>
      </c>
      <c r="F51" s="10">
        <v>10</v>
      </c>
      <c r="G51" s="80">
        <f t="shared" si="9"/>
        <v>6</v>
      </c>
      <c r="H51" s="20"/>
      <c r="I51" s="85">
        <f t="shared" si="11"/>
        <v>5.4</v>
      </c>
      <c r="J51" s="20"/>
      <c r="K51" s="20"/>
      <c r="L51" s="20"/>
      <c r="M51" s="20"/>
      <c r="N51" s="20"/>
      <c r="O51" s="92"/>
    </row>
    <row r="52" spans="1:15" s="3" customFormat="1" ht="12" customHeight="1">
      <c r="A52" s="26">
        <v>14</v>
      </c>
      <c r="B52" s="10" t="s">
        <v>52</v>
      </c>
      <c r="C52" s="2" t="s">
        <v>53</v>
      </c>
      <c r="D52" s="6">
        <v>60</v>
      </c>
      <c r="E52" s="6">
        <f t="shared" si="10"/>
        <v>54</v>
      </c>
      <c r="F52" s="10">
        <v>1</v>
      </c>
      <c r="G52" s="80">
        <f t="shared" si="9"/>
        <v>60</v>
      </c>
      <c r="H52" s="85">
        <f>SUM(G39:G52)</f>
        <v>157</v>
      </c>
      <c r="I52" s="85">
        <f t="shared" si="11"/>
        <v>54</v>
      </c>
      <c r="J52" s="85">
        <f>SUM(I39:I52)</f>
        <v>141.3</v>
      </c>
      <c r="K52" s="85">
        <f>J52*333.54/2608.33</f>
        <v>18.068726733197106</v>
      </c>
      <c r="L52" s="85">
        <f>SUM(J52:K52)</f>
        <v>159.36872673319712</v>
      </c>
      <c r="M52" s="85">
        <f>L52*3064.6/2395.34</f>
        <v>203.89648231422507</v>
      </c>
      <c r="N52" s="85">
        <f>M52*299.82/3763.83</f>
        <v>16.242030943865945</v>
      </c>
      <c r="O52" s="113">
        <f>SUM(M52:N52)</f>
        <v>220.13851325809102</v>
      </c>
    </row>
    <row r="53" spans="1:15" s="3" customFormat="1" ht="12" customHeight="1">
      <c r="A53" s="33"/>
      <c r="B53" s="34"/>
      <c r="C53" s="35" t="s">
        <v>55</v>
      </c>
      <c r="D53" s="36"/>
      <c r="E53" s="36"/>
      <c r="F53" s="36"/>
      <c r="G53" s="81"/>
      <c r="H53" s="20"/>
      <c r="I53" s="20"/>
      <c r="J53" s="20"/>
      <c r="K53" s="20"/>
      <c r="L53" s="20"/>
      <c r="M53" s="20"/>
      <c r="N53" s="20"/>
      <c r="O53" s="92"/>
    </row>
    <row r="54" spans="1:15" s="3" customFormat="1" ht="66.75" customHeight="1">
      <c r="A54" s="27">
        <v>1</v>
      </c>
      <c r="B54" s="28">
        <v>322</v>
      </c>
      <c r="C54" s="29" t="s">
        <v>54</v>
      </c>
      <c r="D54" s="30">
        <v>100</v>
      </c>
      <c r="E54" s="30">
        <v>80</v>
      </c>
      <c r="F54" s="31">
        <v>1</v>
      </c>
      <c r="G54" s="32">
        <f>D54*F54</f>
        <v>100</v>
      </c>
      <c r="H54" s="20"/>
      <c r="I54" s="85">
        <f>E54*F54</f>
        <v>80</v>
      </c>
      <c r="J54" s="20"/>
      <c r="K54" s="20"/>
      <c r="L54" s="20"/>
      <c r="M54" s="20"/>
      <c r="N54" s="20"/>
      <c r="O54" s="92"/>
    </row>
    <row r="55" spans="1:15" s="3" customFormat="1" ht="66.75" customHeight="1">
      <c r="A55" s="27">
        <v>2</v>
      </c>
      <c r="B55" s="28">
        <v>322</v>
      </c>
      <c r="C55" s="29" t="s">
        <v>138</v>
      </c>
      <c r="D55" s="30">
        <v>100</v>
      </c>
      <c r="E55" s="30">
        <v>80</v>
      </c>
      <c r="F55" s="31">
        <v>1</v>
      </c>
      <c r="G55" s="32">
        <f>D55*F55</f>
        <v>100</v>
      </c>
      <c r="H55" s="20"/>
      <c r="I55" s="85">
        <f>E55*F55</f>
        <v>80</v>
      </c>
      <c r="J55" s="20"/>
      <c r="K55" s="20"/>
      <c r="L55" s="20"/>
      <c r="M55" s="20"/>
      <c r="N55" s="20"/>
      <c r="O55" s="92"/>
    </row>
    <row r="56" spans="1:15" s="3" customFormat="1" ht="66.75" customHeight="1">
      <c r="A56" s="27">
        <v>3</v>
      </c>
      <c r="B56" s="28">
        <v>322</v>
      </c>
      <c r="C56" s="29" t="s">
        <v>139</v>
      </c>
      <c r="D56" s="30">
        <v>100</v>
      </c>
      <c r="E56" s="30">
        <v>80</v>
      </c>
      <c r="F56" s="31">
        <v>1</v>
      </c>
      <c r="G56" s="32">
        <f>D56*F56</f>
        <v>100</v>
      </c>
      <c r="H56" s="20"/>
      <c r="I56" s="85">
        <f>E56*F56</f>
        <v>80</v>
      </c>
      <c r="J56" s="20"/>
      <c r="K56" s="20"/>
      <c r="L56" s="20"/>
      <c r="M56" s="20"/>
      <c r="N56" s="20"/>
      <c r="O56" s="92"/>
    </row>
    <row r="57" spans="1:15" s="3" customFormat="1" ht="66.75" customHeight="1">
      <c r="A57" s="27">
        <v>4</v>
      </c>
      <c r="B57" s="28">
        <v>322</v>
      </c>
      <c r="C57" s="29" t="s">
        <v>177</v>
      </c>
      <c r="D57" s="30">
        <v>100</v>
      </c>
      <c r="E57" s="30">
        <v>80</v>
      </c>
      <c r="F57" s="31">
        <v>1</v>
      </c>
      <c r="G57" s="32">
        <f>D57*F57</f>
        <v>100</v>
      </c>
      <c r="H57" s="20"/>
      <c r="I57" s="85">
        <f>E57*F57</f>
        <v>80</v>
      </c>
      <c r="J57" s="20"/>
      <c r="K57" s="20"/>
      <c r="L57" s="20"/>
      <c r="M57" s="20"/>
      <c r="N57" s="20"/>
      <c r="O57" s="92"/>
    </row>
    <row r="58" spans="1:18" s="4" customFormat="1" ht="65.25" customHeight="1">
      <c r="A58" s="27">
        <v>5</v>
      </c>
      <c r="B58" s="28">
        <v>322</v>
      </c>
      <c r="C58" s="29" t="s">
        <v>65</v>
      </c>
      <c r="D58" s="30">
        <v>100</v>
      </c>
      <c r="E58" s="30">
        <v>80</v>
      </c>
      <c r="F58" s="31">
        <v>1</v>
      </c>
      <c r="G58" s="32">
        <f>D58*F58</f>
        <v>100</v>
      </c>
      <c r="H58" s="85">
        <f>SUM(G54:G58)</f>
        <v>500</v>
      </c>
      <c r="I58" s="85">
        <f>E58*F58</f>
        <v>80</v>
      </c>
      <c r="J58" s="85">
        <f>SUM(I54:I58)</f>
        <v>400</v>
      </c>
      <c r="K58" s="85">
        <f>J58*333.54/2608.33</f>
        <v>51.14996952072782</v>
      </c>
      <c r="L58" s="85">
        <f>SUM(J58:K58)</f>
        <v>451.14996952072784</v>
      </c>
      <c r="M58" s="85">
        <f>L58*3064.6/2395.34</f>
        <v>577.2016484479124</v>
      </c>
      <c r="N58" s="85">
        <f>M58*299.82/3763.83</f>
        <v>45.9788561751336</v>
      </c>
      <c r="O58" s="113">
        <f>SUM(M58:N58)</f>
        <v>623.180504623046</v>
      </c>
      <c r="P58" s="3"/>
      <c r="Q58" s="3"/>
      <c r="R58" s="3"/>
    </row>
    <row r="59" spans="1:18" s="4" customFormat="1" ht="12" customHeight="1">
      <c r="A59" s="40"/>
      <c r="B59" s="41" t="s">
        <v>7</v>
      </c>
      <c r="C59" s="42" t="s">
        <v>66</v>
      </c>
      <c r="D59" s="43"/>
      <c r="E59" s="43"/>
      <c r="F59" s="13"/>
      <c r="G59" s="82"/>
      <c r="H59" s="20"/>
      <c r="I59" s="20"/>
      <c r="J59" s="20"/>
      <c r="K59" s="20"/>
      <c r="L59" s="20"/>
      <c r="M59" s="20"/>
      <c r="N59" s="20"/>
      <c r="O59" s="92"/>
      <c r="P59" s="3"/>
      <c r="Q59" s="3"/>
      <c r="R59" s="3"/>
    </row>
    <row r="60" spans="1:18" s="4" customFormat="1" ht="12" customHeight="1">
      <c r="A60" s="40"/>
      <c r="B60" s="41" t="s">
        <v>8</v>
      </c>
      <c r="C60" s="42" t="s">
        <v>67</v>
      </c>
      <c r="D60" s="43"/>
      <c r="E60" s="43"/>
      <c r="F60" s="13"/>
      <c r="G60" s="82"/>
      <c r="H60" s="20"/>
      <c r="I60" s="20"/>
      <c r="J60" s="20"/>
      <c r="K60" s="20"/>
      <c r="L60" s="20"/>
      <c r="M60" s="20"/>
      <c r="N60" s="20"/>
      <c r="O60" s="92"/>
      <c r="P60" s="3"/>
      <c r="Q60" s="3"/>
      <c r="R60" s="3"/>
    </row>
    <row r="61" spans="1:15" s="3" customFormat="1" ht="12" customHeight="1">
      <c r="A61" s="40"/>
      <c r="B61" s="41" t="s">
        <v>5</v>
      </c>
      <c r="C61" s="42" t="s">
        <v>68</v>
      </c>
      <c r="D61" s="43"/>
      <c r="E61" s="43"/>
      <c r="F61" s="13"/>
      <c r="G61" s="82"/>
      <c r="H61" s="20"/>
      <c r="I61" s="20"/>
      <c r="J61" s="20"/>
      <c r="K61" s="20"/>
      <c r="L61" s="20"/>
      <c r="M61" s="20"/>
      <c r="N61" s="20"/>
      <c r="O61" s="92"/>
    </row>
    <row r="62" spans="1:15" s="3" customFormat="1" ht="12" customHeight="1">
      <c r="A62" s="40"/>
      <c r="B62" s="41" t="s">
        <v>6</v>
      </c>
      <c r="C62" s="42">
        <v>98528340</v>
      </c>
      <c r="D62" s="43"/>
      <c r="E62" s="43"/>
      <c r="F62" s="13"/>
      <c r="G62" s="82"/>
      <c r="H62" s="20"/>
      <c r="I62" s="20"/>
      <c r="J62" s="20"/>
      <c r="K62" s="20"/>
      <c r="L62" s="20"/>
      <c r="M62" s="20"/>
      <c r="N62" s="20"/>
      <c r="O62" s="92"/>
    </row>
    <row r="63" spans="1:15" s="3" customFormat="1" ht="12" customHeight="1">
      <c r="A63" s="26">
        <v>1</v>
      </c>
      <c r="B63" s="10" t="s">
        <v>52</v>
      </c>
      <c r="C63" s="2" t="s">
        <v>53</v>
      </c>
      <c r="D63" s="6">
        <v>60</v>
      </c>
      <c r="E63" s="6">
        <f>D63*0.9</f>
        <v>54</v>
      </c>
      <c r="F63" s="10">
        <v>1</v>
      </c>
      <c r="G63" s="80">
        <f>SUM(D63*F63)</f>
        <v>60</v>
      </c>
      <c r="H63" s="20"/>
      <c r="I63" s="85">
        <f>E63*F63</f>
        <v>54</v>
      </c>
      <c r="J63" s="20"/>
      <c r="K63" s="20"/>
      <c r="L63" s="20"/>
      <c r="M63" s="20"/>
      <c r="N63" s="20"/>
      <c r="O63" s="92"/>
    </row>
    <row r="64" spans="1:15" s="3" customFormat="1" ht="12" customHeight="1">
      <c r="A64" s="26">
        <v>2</v>
      </c>
      <c r="B64" s="10" t="s">
        <v>15</v>
      </c>
      <c r="C64" s="2" t="s">
        <v>16</v>
      </c>
      <c r="D64" s="6">
        <v>5</v>
      </c>
      <c r="E64" s="6">
        <f>D64*0.9</f>
        <v>4.5</v>
      </c>
      <c r="F64" s="10">
        <v>1</v>
      </c>
      <c r="G64" s="80">
        <f>SUM(D64*F64)</f>
        <v>5</v>
      </c>
      <c r="H64" s="85">
        <f>SUM(G63:G64)</f>
        <v>65</v>
      </c>
      <c r="I64" s="85">
        <f>E64*F64</f>
        <v>4.5</v>
      </c>
      <c r="J64" s="85">
        <f>SUM(I63:I64)</f>
        <v>58.5</v>
      </c>
      <c r="K64" s="85">
        <f>J64*333.54/2608.33</f>
        <v>7.4806830424064445</v>
      </c>
      <c r="L64" s="85">
        <f>SUM(J64:K64)</f>
        <v>65.98068304240644</v>
      </c>
      <c r="M64" s="85">
        <f>L64*3064.6/2395.34</f>
        <v>84.41574108550718</v>
      </c>
      <c r="N64" s="85">
        <f>M64*299.82/3763.83</f>
        <v>6.724407715613288</v>
      </c>
      <c r="O64" s="113">
        <f>SUM(M64:N64)</f>
        <v>91.14014880112046</v>
      </c>
    </row>
    <row r="65" spans="1:18" s="4" customFormat="1" ht="12" customHeight="1">
      <c r="A65" s="40"/>
      <c r="B65" s="41" t="s">
        <v>7</v>
      </c>
      <c r="C65" s="42" t="s">
        <v>86</v>
      </c>
      <c r="D65" s="43"/>
      <c r="E65" s="43"/>
      <c r="F65" s="13"/>
      <c r="G65" s="82"/>
      <c r="H65" s="20"/>
      <c r="I65" s="20"/>
      <c r="J65" s="20"/>
      <c r="K65" s="20"/>
      <c r="L65" s="20"/>
      <c r="M65" s="20"/>
      <c r="N65" s="20"/>
      <c r="O65" s="92"/>
      <c r="P65" s="3"/>
      <c r="Q65" s="3"/>
      <c r="R65" s="3"/>
    </row>
    <row r="66" spans="1:18" s="4" customFormat="1" ht="12" customHeight="1">
      <c r="A66" s="40"/>
      <c r="B66" s="41" t="s">
        <v>8</v>
      </c>
      <c r="C66" s="42" t="s">
        <v>87</v>
      </c>
      <c r="D66" s="43"/>
      <c r="E66" s="43"/>
      <c r="F66" s="13"/>
      <c r="G66" s="82"/>
      <c r="H66" s="20"/>
      <c r="I66" s="20"/>
      <c r="J66" s="20"/>
      <c r="K66" s="20"/>
      <c r="L66" s="20"/>
      <c r="M66" s="20"/>
      <c r="N66" s="20"/>
      <c r="O66" s="92"/>
      <c r="P66" s="3"/>
      <c r="Q66" s="3"/>
      <c r="R66" s="3"/>
    </row>
    <row r="67" spans="1:15" s="3" customFormat="1" ht="12" customHeight="1">
      <c r="A67" s="40"/>
      <c r="B67" s="41" t="s">
        <v>5</v>
      </c>
      <c r="C67" s="55" t="s">
        <v>113</v>
      </c>
      <c r="D67" s="43"/>
      <c r="E67" s="43"/>
      <c r="F67" s="13"/>
      <c r="G67" s="82"/>
      <c r="H67" s="20"/>
      <c r="I67" s="20"/>
      <c r="J67" s="20"/>
      <c r="K67" s="20"/>
      <c r="L67" s="20"/>
      <c r="M67" s="20"/>
      <c r="N67" s="20"/>
      <c r="O67" s="92"/>
    </row>
    <row r="68" spans="1:15" s="3" customFormat="1" ht="12" customHeight="1">
      <c r="A68" s="40"/>
      <c r="B68" s="41" t="s">
        <v>6</v>
      </c>
      <c r="C68" s="42">
        <v>98587733</v>
      </c>
      <c r="D68" s="43"/>
      <c r="E68" s="43"/>
      <c r="F68" s="13"/>
      <c r="G68" s="82"/>
      <c r="H68" s="20"/>
      <c r="I68" s="20"/>
      <c r="J68" s="20"/>
      <c r="K68" s="20"/>
      <c r="L68" s="20"/>
      <c r="M68" s="20"/>
      <c r="N68" s="20"/>
      <c r="O68" s="92"/>
    </row>
    <row r="69" spans="1:15" ht="12.75">
      <c r="A69" s="26">
        <v>1</v>
      </c>
      <c r="B69" s="47" t="s">
        <v>9</v>
      </c>
      <c r="C69" s="48" t="s">
        <v>88</v>
      </c>
      <c r="D69" s="49">
        <v>5</v>
      </c>
      <c r="E69" s="6">
        <f>D69*0.9</f>
        <v>4.5</v>
      </c>
      <c r="F69" s="10">
        <v>1</v>
      </c>
      <c r="G69" s="80">
        <f>SUM(D69*F69)</f>
        <v>5</v>
      </c>
      <c r="H69" s="86"/>
      <c r="I69" s="85">
        <f>E69*F69</f>
        <v>4.5</v>
      </c>
      <c r="J69" s="86"/>
      <c r="K69" s="86"/>
      <c r="L69" s="86"/>
      <c r="M69" s="86"/>
      <c r="N69" s="86"/>
      <c r="O69" s="92"/>
    </row>
    <row r="70" spans="1:15" ht="12.75">
      <c r="A70" s="26">
        <v>2</v>
      </c>
      <c r="B70" s="47" t="s">
        <v>10</v>
      </c>
      <c r="C70" s="48" t="s">
        <v>89</v>
      </c>
      <c r="D70" s="49">
        <v>5</v>
      </c>
      <c r="E70" s="6">
        <f>D70*0.9</f>
        <v>4.5</v>
      </c>
      <c r="F70" s="10">
        <v>1</v>
      </c>
      <c r="G70" s="80">
        <f>SUM(D70*F70)</f>
        <v>5</v>
      </c>
      <c r="H70" s="86"/>
      <c r="I70" s="85">
        <f>E70*F70</f>
        <v>4.5</v>
      </c>
      <c r="J70" s="86"/>
      <c r="K70" s="86"/>
      <c r="L70" s="86"/>
      <c r="M70" s="86"/>
      <c r="N70" s="86"/>
      <c r="O70" s="92"/>
    </row>
    <row r="71" spans="1:15" ht="12.75">
      <c r="A71" s="26">
        <v>3</v>
      </c>
      <c r="B71" s="47" t="s">
        <v>11</v>
      </c>
      <c r="C71" s="48" t="s">
        <v>90</v>
      </c>
      <c r="D71" s="49">
        <v>5</v>
      </c>
      <c r="E71" s="6">
        <f>D71*0.9</f>
        <v>4.5</v>
      </c>
      <c r="F71" s="10">
        <v>1</v>
      </c>
      <c r="G71" s="80">
        <f>SUM(D71*F71)</f>
        <v>5</v>
      </c>
      <c r="H71" s="86"/>
      <c r="I71" s="85">
        <f>E71*F71</f>
        <v>4.5</v>
      </c>
      <c r="J71" s="86"/>
      <c r="K71" s="86"/>
      <c r="L71" s="86"/>
      <c r="M71" s="86"/>
      <c r="N71" s="86"/>
      <c r="O71" s="92"/>
    </row>
    <row r="72" spans="1:15" ht="12.75">
      <c r="A72" s="26">
        <v>4</v>
      </c>
      <c r="B72" s="47" t="s">
        <v>114</v>
      </c>
      <c r="C72" s="48" t="s">
        <v>115</v>
      </c>
      <c r="D72" s="49">
        <v>5</v>
      </c>
      <c r="E72" s="6">
        <f>D72*0.9</f>
        <v>4.5</v>
      </c>
      <c r="F72" s="10">
        <v>1</v>
      </c>
      <c r="G72" s="80">
        <f>SUM(D72*F72)</f>
        <v>5</v>
      </c>
      <c r="H72" s="87">
        <f>SUM(G69:G72)</f>
        <v>20</v>
      </c>
      <c r="I72" s="85">
        <f>E72*F72</f>
        <v>4.5</v>
      </c>
      <c r="J72" s="87">
        <f>SUM(I69:I72)</f>
        <v>18</v>
      </c>
      <c r="K72" s="85">
        <f>J72*333.54/2608.33</f>
        <v>2.301748628432752</v>
      </c>
      <c r="L72" s="85">
        <f>SUM(J72:K72)</f>
        <v>20.30174862843275</v>
      </c>
      <c r="M72" s="85">
        <f>L72*3064.6/2395.34</f>
        <v>25.974074180156055</v>
      </c>
      <c r="N72" s="85">
        <f>M72*299.82/3763.83</f>
        <v>2.069048527881012</v>
      </c>
      <c r="O72" s="113">
        <f>SUM(M72:N72)</f>
        <v>28.043122708037068</v>
      </c>
    </row>
    <row r="73" spans="1:15" s="18" customFormat="1" ht="12" customHeight="1">
      <c r="A73" s="17"/>
      <c r="B73" s="16" t="s">
        <v>7</v>
      </c>
      <c r="C73" s="15" t="s">
        <v>56</v>
      </c>
      <c r="D73" s="13"/>
      <c r="E73" s="13"/>
      <c r="F73" s="14"/>
      <c r="G73" s="79"/>
      <c r="H73" s="88"/>
      <c r="I73" s="88"/>
      <c r="J73" s="88"/>
      <c r="K73" s="88"/>
      <c r="L73" s="88"/>
      <c r="M73" s="88"/>
      <c r="N73" s="88"/>
      <c r="O73" s="93"/>
    </row>
    <row r="74" spans="1:15" ht="12.75">
      <c r="A74" s="17"/>
      <c r="B74" s="16" t="s">
        <v>8</v>
      </c>
      <c r="C74" s="15" t="s">
        <v>57</v>
      </c>
      <c r="D74" s="13"/>
      <c r="E74" s="13"/>
      <c r="F74" s="14"/>
      <c r="G74" s="79"/>
      <c r="H74" s="86"/>
      <c r="I74" s="86"/>
      <c r="J74" s="86"/>
      <c r="K74" s="86"/>
      <c r="L74" s="86"/>
      <c r="M74" s="86"/>
      <c r="N74" s="86"/>
      <c r="O74" s="92"/>
    </row>
    <row r="75" spans="1:15" ht="15">
      <c r="A75" s="17"/>
      <c r="B75" s="16" t="s">
        <v>5</v>
      </c>
      <c r="C75" s="38" t="s">
        <v>58</v>
      </c>
      <c r="D75" s="13"/>
      <c r="E75" s="13"/>
      <c r="F75" s="14"/>
      <c r="G75" s="79"/>
      <c r="H75" s="86"/>
      <c r="I75" s="86"/>
      <c r="J75" s="86"/>
      <c r="K75" s="86"/>
      <c r="L75" s="86"/>
      <c r="M75" s="86"/>
      <c r="N75" s="86"/>
      <c r="O75" s="92"/>
    </row>
    <row r="76" spans="1:15" ht="12.75">
      <c r="A76" s="17"/>
      <c r="B76" s="16" t="s">
        <v>6</v>
      </c>
      <c r="C76" s="39">
        <v>81837047</v>
      </c>
      <c r="D76" s="13"/>
      <c r="E76" s="13"/>
      <c r="F76" s="14"/>
      <c r="G76" s="79"/>
      <c r="H76" s="86"/>
      <c r="I76" s="86"/>
      <c r="J76" s="86"/>
      <c r="K76" s="86"/>
      <c r="L76" s="86"/>
      <c r="M76" s="86"/>
      <c r="N76" s="86"/>
      <c r="O76" s="92"/>
    </row>
    <row r="77" spans="1:15" ht="12.75">
      <c r="A77" s="12">
        <v>1</v>
      </c>
      <c r="B77" s="21" t="s">
        <v>59</v>
      </c>
      <c r="C77" s="2" t="s">
        <v>60</v>
      </c>
      <c r="D77" s="6">
        <v>15</v>
      </c>
      <c r="E77" s="6">
        <f>D77*0.9</f>
        <v>13.5</v>
      </c>
      <c r="F77" s="10">
        <v>3</v>
      </c>
      <c r="G77" s="80">
        <f>D77*F77</f>
        <v>45</v>
      </c>
      <c r="H77" s="86"/>
      <c r="I77" s="85">
        <f>E77*F77</f>
        <v>40.5</v>
      </c>
      <c r="J77" s="86"/>
      <c r="K77" s="86"/>
      <c r="L77" s="86"/>
      <c r="M77" s="86"/>
      <c r="N77" s="86"/>
      <c r="O77" s="92"/>
    </row>
    <row r="78" spans="1:15" ht="12.75">
      <c r="A78" s="12">
        <v>2</v>
      </c>
      <c r="B78" s="21" t="s">
        <v>59</v>
      </c>
      <c r="C78" s="2" t="s">
        <v>61</v>
      </c>
      <c r="D78" s="6">
        <v>15</v>
      </c>
      <c r="E78" s="6">
        <f>D78*0.9</f>
        <v>13.5</v>
      </c>
      <c r="F78" s="10">
        <v>1</v>
      </c>
      <c r="G78" s="80">
        <f>D78*F78</f>
        <v>15</v>
      </c>
      <c r="H78" s="86"/>
      <c r="I78" s="85">
        <f>E78*F78</f>
        <v>13.5</v>
      </c>
      <c r="J78" s="86"/>
      <c r="K78" s="86"/>
      <c r="L78" s="86"/>
      <c r="M78" s="86"/>
      <c r="N78" s="86"/>
      <c r="O78" s="92"/>
    </row>
    <row r="79" spans="1:15" ht="12.75">
      <c r="A79" s="12">
        <v>3</v>
      </c>
      <c r="B79" s="21" t="s">
        <v>59</v>
      </c>
      <c r="C79" s="2" t="s">
        <v>62</v>
      </c>
      <c r="D79" s="6">
        <v>15</v>
      </c>
      <c r="E79" s="6">
        <f>D79*0.9</f>
        <v>13.5</v>
      </c>
      <c r="F79" s="10">
        <v>1</v>
      </c>
      <c r="G79" s="80">
        <f>D79*F79</f>
        <v>15</v>
      </c>
      <c r="H79" s="86"/>
      <c r="I79" s="85">
        <f>E79*F79</f>
        <v>13.5</v>
      </c>
      <c r="J79" s="86"/>
      <c r="K79" s="86"/>
      <c r="L79" s="86"/>
      <c r="M79" s="86"/>
      <c r="N79" s="86"/>
      <c r="O79" s="92"/>
    </row>
    <row r="80" spans="1:15" ht="12.75">
      <c r="A80" s="12">
        <v>4</v>
      </c>
      <c r="B80" s="21" t="s">
        <v>59</v>
      </c>
      <c r="C80" s="2" t="s">
        <v>63</v>
      </c>
      <c r="D80" s="6">
        <v>15</v>
      </c>
      <c r="E80" s="6">
        <f>D80*0.9</f>
        <v>13.5</v>
      </c>
      <c r="F80" s="10">
        <v>1</v>
      </c>
      <c r="G80" s="80">
        <f>D80*F80</f>
        <v>15</v>
      </c>
      <c r="H80" s="86"/>
      <c r="I80" s="85">
        <f>E80*F80</f>
        <v>13.5</v>
      </c>
      <c r="J80" s="86"/>
      <c r="K80" s="86"/>
      <c r="L80" s="86"/>
      <c r="M80" s="86"/>
      <c r="N80" s="86"/>
      <c r="O80" s="92"/>
    </row>
    <row r="81" spans="1:15" ht="12.75">
      <c r="A81" s="12">
        <v>5</v>
      </c>
      <c r="B81" s="21" t="s">
        <v>59</v>
      </c>
      <c r="C81" s="2" t="s">
        <v>64</v>
      </c>
      <c r="D81" s="6">
        <v>15</v>
      </c>
      <c r="E81" s="6">
        <f>D81*0.9</f>
        <v>13.5</v>
      </c>
      <c r="F81" s="10">
        <v>2</v>
      </c>
      <c r="G81" s="80">
        <f>D81*F81</f>
        <v>30</v>
      </c>
      <c r="H81" s="87">
        <f>SUM(G77:G81)</f>
        <v>120</v>
      </c>
      <c r="I81" s="85">
        <f>E81*F81</f>
        <v>27</v>
      </c>
      <c r="J81" s="87">
        <f>SUM(I77:I81)</f>
        <v>108</v>
      </c>
      <c r="K81" s="85">
        <f>J81*333.54/2608.33</f>
        <v>13.810491770596512</v>
      </c>
      <c r="L81" s="85">
        <f>SUM(J81:K81)</f>
        <v>121.81049177059651</v>
      </c>
      <c r="M81" s="85">
        <f>L81*3064.6/2395.34</f>
        <v>155.84444508093634</v>
      </c>
      <c r="N81" s="85">
        <f>M81*299.82/3763.83</f>
        <v>12.414291167286072</v>
      </c>
      <c r="O81" s="113">
        <f>SUM(M81:N81)</f>
        <v>168.25873624822242</v>
      </c>
    </row>
    <row r="82" spans="1:15" s="1" customFormat="1" ht="12" customHeight="1">
      <c r="A82" s="17"/>
      <c r="B82" s="16" t="s">
        <v>7</v>
      </c>
      <c r="C82" s="15" t="s">
        <v>92</v>
      </c>
      <c r="D82" s="13"/>
      <c r="E82" s="13"/>
      <c r="F82" s="14"/>
      <c r="G82" s="79"/>
      <c r="H82" s="86"/>
      <c r="I82" s="17"/>
      <c r="J82" s="86"/>
      <c r="K82" s="17"/>
      <c r="L82" s="17"/>
      <c r="M82" s="17"/>
      <c r="N82" s="17"/>
      <c r="O82" s="17"/>
    </row>
    <row r="83" spans="1:15" s="1" customFormat="1" ht="12" customHeight="1">
      <c r="A83" s="17"/>
      <c r="B83" s="16" t="s">
        <v>8</v>
      </c>
      <c r="C83" s="15" t="s">
        <v>93</v>
      </c>
      <c r="D83" s="13"/>
      <c r="E83" s="13"/>
      <c r="F83" s="14"/>
      <c r="G83" s="79"/>
      <c r="H83" s="86"/>
      <c r="I83" s="17"/>
      <c r="J83" s="86"/>
      <c r="K83" s="17"/>
      <c r="L83" s="17"/>
      <c r="M83" s="17"/>
      <c r="N83" s="17"/>
      <c r="O83" s="17"/>
    </row>
    <row r="84" spans="1:15" s="1" customFormat="1" ht="12" customHeight="1">
      <c r="A84" s="17"/>
      <c r="B84" s="16" t="s">
        <v>5</v>
      </c>
      <c r="C84" s="19" t="s">
        <v>94</v>
      </c>
      <c r="D84" s="13"/>
      <c r="E84" s="13"/>
      <c r="F84" s="14"/>
      <c r="G84" s="79"/>
      <c r="H84" s="86"/>
      <c r="I84" s="17"/>
      <c r="J84" s="86"/>
      <c r="K84" s="17"/>
      <c r="L84" s="17"/>
      <c r="M84" s="17"/>
      <c r="N84" s="17"/>
      <c r="O84" s="17"/>
    </row>
    <row r="85" spans="1:15" s="1" customFormat="1" ht="12" customHeight="1">
      <c r="A85" s="17"/>
      <c r="B85" s="16" t="s">
        <v>6</v>
      </c>
      <c r="C85" s="15">
        <v>91086017</v>
      </c>
      <c r="D85" s="13"/>
      <c r="E85" s="13"/>
      <c r="F85" s="14"/>
      <c r="G85" s="79"/>
      <c r="H85" s="86"/>
      <c r="I85" s="17"/>
      <c r="J85" s="86"/>
      <c r="K85" s="17"/>
      <c r="L85" s="17"/>
      <c r="M85" s="17"/>
      <c r="N85" s="17"/>
      <c r="O85" s="17"/>
    </row>
    <row r="86" spans="1:15" s="3" customFormat="1" ht="12" customHeight="1">
      <c r="A86" s="12">
        <v>1</v>
      </c>
      <c r="B86" s="10">
        <v>6770</v>
      </c>
      <c r="C86" s="2" t="s">
        <v>169</v>
      </c>
      <c r="D86" s="6">
        <v>0.5</v>
      </c>
      <c r="E86" s="6">
        <f>D86*0.9</f>
        <v>0.45</v>
      </c>
      <c r="F86" s="10">
        <v>40</v>
      </c>
      <c r="G86" s="80">
        <f>D86*F86</f>
        <v>20</v>
      </c>
      <c r="H86" s="86"/>
      <c r="I86" s="85">
        <f>E86*F86</f>
        <v>18</v>
      </c>
      <c r="J86" s="86"/>
      <c r="K86" s="20"/>
      <c r="L86" s="20"/>
      <c r="M86" s="20"/>
      <c r="N86" s="20"/>
      <c r="O86" s="92"/>
    </row>
    <row r="87" spans="1:15" s="3" customFormat="1" ht="12" customHeight="1">
      <c r="A87" s="12">
        <v>2</v>
      </c>
      <c r="B87" s="10">
        <v>6990</v>
      </c>
      <c r="C87" s="2" t="s">
        <v>111</v>
      </c>
      <c r="D87" s="6">
        <v>10</v>
      </c>
      <c r="E87" s="6">
        <f aca="true" t="shared" si="12" ref="E87:E97">D87*0.9</f>
        <v>9</v>
      </c>
      <c r="F87" s="10">
        <v>6</v>
      </c>
      <c r="G87" s="80">
        <f>D87*F87</f>
        <v>60</v>
      </c>
      <c r="H87" s="86"/>
      <c r="I87" s="85">
        <f aca="true" t="shared" si="13" ref="I87:I97">E87*F87</f>
        <v>54</v>
      </c>
      <c r="J87" s="86"/>
      <c r="K87" s="20"/>
      <c r="L87" s="20"/>
      <c r="M87" s="20"/>
      <c r="N87" s="20"/>
      <c r="O87" s="92"/>
    </row>
    <row r="88" spans="1:15" s="3" customFormat="1" ht="12" customHeight="1">
      <c r="A88" s="12">
        <v>4</v>
      </c>
      <c r="B88" s="10">
        <v>5997</v>
      </c>
      <c r="C88" s="2" t="s">
        <v>95</v>
      </c>
      <c r="D88" s="6">
        <v>6</v>
      </c>
      <c r="E88" s="6">
        <f t="shared" si="12"/>
        <v>5.4</v>
      </c>
      <c r="F88" s="10">
        <v>12</v>
      </c>
      <c r="G88" s="80">
        <f aca="true" t="shared" si="14" ref="G88:G97">D88*F88</f>
        <v>72</v>
      </c>
      <c r="H88" s="86"/>
      <c r="I88" s="85">
        <f t="shared" si="13"/>
        <v>64.80000000000001</v>
      </c>
      <c r="J88" s="86"/>
      <c r="K88" s="20"/>
      <c r="L88" s="20"/>
      <c r="M88" s="20"/>
      <c r="N88" s="20"/>
      <c r="O88" s="92"/>
    </row>
    <row r="89" spans="1:15" s="3" customFormat="1" ht="12" customHeight="1">
      <c r="A89" s="12">
        <v>5</v>
      </c>
      <c r="B89" s="10">
        <v>370</v>
      </c>
      <c r="C89" s="2" t="s">
        <v>96</v>
      </c>
      <c r="D89" s="6">
        <v>1</v>
      </c>
      <c r="E89" s="6">
        <f t="shared" si="12"/>
        <v>0.9</v>
      </c>
      <c r="F89" s="10">
        <v>70</v>
      </c>
      <c r="G89" s="80">
        <f t="shared" si="14"/>
        <v>70</v>
      </c>
      <c r="H89" s="20"/>
      <c r="I89" s="85">
        <f t="shared" si="13"/>
        <v>63</v>
      </c>
      <c r="J89" s="20"/>
      <c r="K89" s="20"/>
      <c r="L89" s="20"/>
      <c r="M89" s="20"/>
      <c r="N89" s="20"/>
      <c r="O89" s="92"/>
    </row>
    <row r="90" spans="1:15" s="3" customFormat="1" ht="12" customHeight="1">
      <c r="A90" s="12">
        <v>6</v>
      </c>
      <c r="B90" s="10" t="s">
        <v>52</v>
      </c>
      <c r="C90" s="2" t="s">
        <v>97</v>
      </c>
      <c r="D90" s="6">
        <v>60</v>
      </c>
      <c r="E90" s="6">
        <f t="shared" si="12"/>
        <v>54</v>
      </c>
      <c r="F90" s="10">
        <v>1</v>
      </c>
      <c r="G90" s="80">
        <f t="shared" si="14"/>
        <v>60</v>
      </c>
      <c r="H90" s="20"/>
      <c r="I90" s="85">
        <f t="shared" si="13"/>
        <v>54</v>
      </c>
      <c r="J90" s="20"/>
      <c r="K90" s="20"/>
      <c r="L90" s="20"/>
      <c r="M90" s="20"/>
      <c r="N90" s="20"/>
      <c r="O90" s="92"/>
    </row>
    <row r="91" spans="1:15" s="3" customFormat="1" ht="12" customHeight="1">
      <c r="A91" s="12">
        <v>7</v>
      </c>
      <c r="B91" s="10">
        <v>5909</v>
      </c>
      <c r="C91" s="2" t="s">
        <v>98</v>
      </c>
      <c r="D91" s="50">
        <v>10</v>
      </c>
      <c r="E91" s="6">
        <f t="shared" si="12"/>
        <v>9</v>
      </c>
      <c r="F91" s="10">
        <v>4</v>
      </c>
      <c r="G91" s="80">
        <f t="shared" si="14"/>
        <v>40</v>
      </c>
      <c r="H91" s="20"/>
      <c r="I91" s="85">
        <f t="shared" si="13"/>
        <v>36</v>
      </c>
      <c r="J91" s="20"/>
      <c r="K91" s="20"/>
      <c r="L91" s="20"/>
      <c r="M91" s="20"/>
      <c r="N91" s="20"/>
      <c r="O91" s="92"/>
    </row>
    <row r="92" spans="1:15" s="3" customFormat="1" ht="12" customHeight="1">
      <c r="A92" s="12">
        <v>8</v>
      </c>
      <c r="B92" s="10" t="s">
        <v>99</v>
      </c>
      <c r="C92" s="2" t="s">
        <v>100</v>
      </c>
      <c r="D92" s="50">
        <v>13</v>
      </c>
      <c r="E92" s="6">
        <f t="shared" si="12"/>
        <v>11.700000000000001</v>
      </c>
      <c r="F92" s="10">
        <v>2</v>
      </c>
      <c r="G92" s="80">
        <f t="shared" si="14"/>
        <v>26</v>
      </c>
      <c r="H92" s="85"/>
      <c r="I92" s="85">
        <f t="shared" si="13"/>
        <v>23.400000000000002</v>
      </c>
      <c r="J92" s="85"/>
      <c r="K92" s="20"/>
      <c r="L92" s="20"/>
      <c r="M92" s="20"/>
      <c r="N92" s="20"/>
      <c r="O92" s="92"/>
    </row>
    <row r="93" spans="1:15" s="3" customFormat="1" ht="12" customHeight="1">
      <c r="A93" s="12">
        <v>9</v>
      </c>
      <c r="B93" s="10" t="s">
        <v>101</v>
      </c>
      <c r="C93" s="2" t="s">
        <v>102</v>
      </c>
      <c r="D93" s="50">
        <v>17</v>
      </c>
      <c r="E93" s="6">
        <f t="shared" si="12"/>
        <v>15.3</v>
      </c>
      <c r="F93" s="10">
        <v>2</v>
      </c>
      <c r="G93" s="80">
        <f t="shared" si="14"/>
        <v>34</v>
      </c>
      <c r="H93" s="20"/>
      <c r="I93" s="85">
        <f t="shared" si="13"/>
        <v>30.6</v>
      </c>
      <c r="J93" s="20"/>
      <c r="K93" s="20"/>
      <c r="L93" s="20"/>
      <c r="M93" s="20"/>
      <c r="N93" s="20"/>
      <c r="O93" s="92"/>
    </row>
    <row r="94" spans="1:15" s="52" customFormat="1" ht="12" customHeight="1">
      <c r="A94" s="12">
        <v>10</v>
      </c>
      <c r="B94" s="51" t="s">
        <v>103</v>
      </c>
      <c r="C94" s="2" t="s">
        <v>104</v>
      </c>
      <c r="D94" s="50">
        <v>21</v>
      </c>
      <c r="E94" s="6">
        <f t="shared" si="12"/>
        <v>18.900000000000002</v>
      </c>
      <c r="F94" s="10">
        <v>2</v>
      </c>
      <c r="G94" s="80">
        <f t="shared" si="14"/>
        <v>42</v>
      </c>
      <c r="H94" s="20"/>
      <c r="I94" s="85">
        <f t="shared" si="13"/>
        <v>37.800000000000004</v>
      </c>
      <c r="J94" s="20"/>
      <c r="K94" s="90"/>
      <c r="L94" s="90"/>
      <c r="M94" s="90"/>
      <c r="N94" s="90"/>
      <c r="O94" s="94"/>
    </row>
    <row r="95" spans="1:15" s="3" customFormat="1" ht="12" customHeight="1">
      <c r="A95" s="12">
        <v>11</v>
      </c>
      <c r="B95" s="51" t="s">
        <v>105</v>
      </c>
      <c r="C95" s="2" t="s">
        <v>106</v>
      </c>
      <c r="D95" s="7">
        <v>13</v>
      </c>
      <c r="E95" s="6">
        <f t="shared" si="12"/>
        <v>11.700000000000001</v>
      </c>
      <c r="F95" s="10">
        <v>2</v>
      </c>
      <c r="G95" s="80">
        <f t="shared" si="14"/>
        <v>26</v>
      </c>
      <c r="H95" s="20"/>
      <c r="I95" s="85">
        <f t="shared" si="13"/>
        <v>23.400000000000002</v>
      </c>
      <c r="J95" s="20"/>
      <c r="K95" s="20"/>
      <c r="L95" s="20"/>
      <c r="M95" s="20"/>
      <c r="N95" s="20"/>
      <c r="O95" s="92"/>
    </row>
    <row r="96" spans="1:15" s="1" customFormat="1" ht="12" customHeight="1">
      <c r="A96" s="12">
        <v>12</v>
      </c>
      <c r="B96" s="51" t="s">
        <v>107</v>
      </c>
      <c r="C96" s="2" t="s">
        <v>108</v>
      </c>
      <c r="D96" s="6">
        <v>17</v>
      </c>
      <c r="E96" s="6">
        <f t="shared" si="12"/>
        <v>15.3</v>
      </c>
      <c r="F96" s="10">
        <v>2</v>
      </c>
      <c r="G96" s="80">
        <f t="shared" si="14"/>
        <v>34</v>
      </c>
      <c r="H96" s="90"/>
      <c r="I96" s="85">
        <f t="shared" si="13"/>
        <v>30.6</v>
      </c>
      <c r="J96" s="90"/>
      <c r="K96" s="17"/>
      <c r="L96" s="17"/>
      <c r="M96" s="17"/>
      <c r="N96" s="17"/>
      <c r="O96" s="17"/>
    </row>
    <row r="97" spans="1:15" s="1" customFormat="1" ht="12" customHeight="1">
      <c r="A97" s="12">
        <v>13</v>
      </c>
      <c r="B97" s="53" t="s">
        <v>109</v>
      </c>
      <c r="C97" s="2" t="s">
        <v>110</v>
      </c>
      <c r="D97" s="6">
        <v>21</v>
      </c>
      <c r="E97" s="6">
        <f t="shared" si="12"/>
        <v>18.900000000000002</v>
      </c>
      <c r="F97" s="10">
        <v>2</v>
      </c>
      <c r="G97" s="80">
        <f t="shared" si="14"/>
        <v>42</v>
      </c>
      <c r="H97" s="91">
        <f>SUM(G86:G97)</f>
        <v>526</v>
      </c>
      <c r="I97" s="85">
        <f t="shared" si="13"/>
        <v>37.800000000000004</v>
      </c>
      <c r="J97" s="91">
        <f>SUM(I86:I97)</f>
        <v>473.40000000000003</v>
      </c>
      <c r="K97" s="85">
        <f>J97*333.54/2608.33</f>
        <v>60.53598892778138</v>
      </c>
      <c r="L97" s="85">
        <f>SUM(J97:K97)</f>
        <v>533.9359889277814</v>
      </c>
      <c r="M97" s="85">
        <f>L97*3064.6/2395.34</f>
        <v>683.1181509381042</v>
      </c>
      <c r="N97" s="85">
        <f>M97*299.82/3763.83</f>
        <v>54.41597628327061</v>
      </c>
      <c r="O97" s="113">
        <f>SUM(M97:N97)</f>
        <v>737.5341272213749</v>
      </c>
    </row>
    <row r="98" spans="1:15" s="1" customFormat="1" ht="12" customHeight="1">
      <c r="A98" s="62"/>
      <c r="B98" s="63" t="s">
        <v>7</v>
      </c>
      <c r="C98" s="63" t="s">
        <v>158</v>
      </c>
      <c r="D98" s="64"/>
      <c r="E98" s="64"/>
      <c r="F98" s="64"/>
      <c r="G98" s="83"/>
      <c r="H98" s="90"/>
      <c r="I98" s="17"/>
      <c r="J98" s="90"/>
      <c r="K98" s="17"/>
      <c r="L98" s="17"/>
      <c r="M98" s="17"/>
      <c r="N98" s="17"/>
      <c r="O98" s="17"/>
    </row>
    <row r="99" spans="1:15" s="1" customFormat="1" ht="12" customHeight="1">
      <c r="A99" s="62"/>
      <c r="B99" s="63" t="s">
        <v>8</v>
      </c>
      <c r="C99" s="62" t="s">
        <v>159</v>
      </c>
      <c r="D99" s="64"/>
      <c r="E99" s="64"/>
      <c r="F99" s="64"/>
      <c r="G99" s="83"/>
      <c r="H99" s="90"/>
      <c r="I99" s="17"/>
      <c r="J99" s="90"/>
      <c r="K99" s="17"/>
      <c r="L99" s="17"/>
      <c r="M99" s="17"/>
      <c r="N99" s="17"/>
      <c r="O99" s="17"/>
    </row>
    <row r="100" spans="1:15" s="3" customFormat="1" ht="12" customHeight="1">
      <c r="A100" s="62"/>
      <c r="B100" s="63" t="s">
        <v>5</v>
      </c>
      <c r="C100" s="66" t="s">
        <v>160</v>
      </c>
      <c r="D100" s="64"/>
      <c r="E100" s="64"/>
      <c r="F100" s="64"/>
      <c r="G100" s="83"/>
      <c r="H100" s="90"/>
      <c r="I100" s="20"/>
      <c r="J100" s="90"/>
      <c r="K100" s="20"/>
      <c r="L100" s="20"/>
      <c r="M100" s="20"/>
      <c r="N100" s="20"/>
      <c r="O100" s="92"/>
    </row>
    <row r="101" spans="1:15" s="3" customFormat="1" ht="12" customHeight="1">
      <c r="A101" s="62"/>
      <c r="B101" s="63" t="s">
        <v>6</v>
      </c>
      <c r="C101" s="65">
        <v>98589000</v>
      </c>
      <c r="D101" s="64"/>
      <c r="E101" s="64"/>
      <c r="F101" s="64"/>
      <c r="G101" s="83"/>
      <c r="H101" s="90"/>
      <c r="I101" s="20"/>
      <c r="J101" s="90"/>
      <c r="K101" s="20"/>
      <c r="L101" s="20"/>
      <c r="M101" s="20"/>
      <c r="N101" s="20"/>
      <c r="O101" s="92"/>
    </row>
    <row r="102" spans="1:15" s="3" customFormat="1" ht="12" customHeight="1">
      <c r="A102" s="68">
        <v>1</v>
      </c>
      <c r="B102" s="51">
        <v>324</v>
      </c>
      <c r="C102" s="2" t="s">
        <v>146</v>
      </c>
      <c r="D102" s="6">
        <v>110</v>
      </c>
      <c r="E102" s="6">
        <f>D102*0.9</f>
        <v>99</v>
      </c>
      <c r="F102" s="10">
        <v>1</v>
      </c>
      <c r="G102" s="80">
        <v>110</v>
      </c>
      <c r="H102" s="90"/>
      <c r="I102" s="85">
        <f>E102*F102</f>
        <v>99</v>
      </c>
      <c r="J102" s="90"/>
      <c r="K102" s="20"/>
      <c r="L102" s="20"/>
      <c r="M102" s="20"/>
      <c r="N102" s="20"/>
      <c r="O102" s="92"/>
    </row>
    <row r="103" spans="1:15" s="3" customFormat="1" ht="12" customHeight="1">
      <c r="A103" s="68">
        <v>2</v>
      </c>
      <c r="B103" s="51">
        <v>325</v>
      </c>
      <c r="C103" s="2" t="s">
        <v>147</v>
      </c>
      <c r="D103" s="6">
        <v>15</v>
      </c>
      <c r="E103" s="6">
        <f aca="true" t="shared" si="15" ref="E103:E112">D103*0.9</f>
        <v>13.5</v>
      </c>
      <c r="F103" s="10">
        <v>1</v>
      </c>
      <c r="G103" s="80">
        <v>15</v>
      </c>
      <c r="H103" s="90"/>
      <c r="I103" s="85">
        <f aca="true" t="shared" si="16" ref="I103:I112">E103*F103</f>
        <v>13.5</v>
      </c>
      <c r="J103" s="90"/>
      <c r="K103" s="20"/>
      <c r="L103" s="20"/>
      <c r="M103" s="20"/>
      <c r="N103" s="20"/>
      <c r="O103" s="92"/>
    </row>
    <row r="104" spans="1:15" s="3" customFormat="1" ht="12" customHeight="1">
      <c r="A104" s="68">
        <v>3</v>
      </c>
      <c r="B104" s="51">
        <v>382</v>
      </c>
      <c r="C104" s="2" t="s">
        <v>148</v>
      </c>
      <c r="D104" s="6">
        <v>90</v>
      </c>
      <c r="E104" s="6">
        <f t="shared" si="15"/>
        <v>81</v>
      </c>
      <c r="F104" s="10">
        <v>1</v>
      </c>
      <c r="G104" s="80">
        <v>90</v>
      </c>
      <c r="H104" s="90"/>
      <c r="I104" s="85">
        <f t="shared" si="16"/>
        <v>81</v>
      </c>
      <c r="J104" s="90"/>
      <c r="K104" s="20"/>
      <c r="L104" s="20"/>
      <c r="M104" s="20"/>
      <c r="N104" s="20"/>
      <c r="O104" s="92"/>
    </row>
    <row r="105" spans="1:15" s="3" customFormat="1" ht="12" customHeight="1">
      <c r="A105" s="68">
        <v>4</v>
      </c>
      <c r="B105" s="51" t="s">
        <v>9</v>
      </c>
      <c r="C105" s="2" t="s">
        <v>149</v>
      </c>
      <c r="D105" s="6">
        <v>5</v>
      </c>
      <c r="E105" s="6">
        <f t="shared" si="15"/>
        <v>4.5</v>
      </c>
      <c r="F105" s="10">
        <v>2</v>
      </c>
      <c r="G105" s="80">
        <v>10</v>
      </c>
      <c r="H105" s="90"/>
      <c r="I105" s="85">
        <f t="shared" si="16"/>
        <v>9</v>
      </c>
      <c r="J105" s="90"/>
      <c r="K105" s="20"/>
      <c r="L105" s="20"/>
      <c r="M105" s="20"/>
      <c r="N105" s="20"/>
      <c r="O105" s="92"/>
    </row>
    <row r="106" spans="1:15" s="3" customFormat="1" ht="12" customHeight="1">
      <c r="A106" s="68">
        <v>5</v>
      </c>
      <c r="B106" s="51" t="s">
        <v>10</v>
      </c>
      <c r="C106" s="2" t="s">
        <v>150</v>
      </c>
      <c r="D106" s="6">
        <v>5</v>
      </c>
      <c r="E106" s="6">
        <f t="shared" si="15"/>
        <v>4.5</v>
      </c>
      <c r="F106" s="10">
        <v>2</v>
      </c>
      <c r="G106" s="80">
        <v>10</v>
      </c>
      <c r="H106" s="90"/>
      <c r="I106" s="85">
        <f t="shared" si="16"/>
        <v>9</v>
      </c>
      <c r="J106" s="90"/>
      <c r="K106" s="20"/>
      <c r="L106" s="20"/>
      <c r="M106" s="20"/>
      <c r="N106" s="20"/>
      <c r="O106" s="92"/>
    </row>
    <row r="107" spans="1:15" s="3" customFormat="1" ht="12" customHeight="1">
      <c r="A107" s="68">
        <v>6</v>
      </c>
      <c r="B107" s="51" t="s">
        <v>11</v>
      </c>
      <c r="C107" s="2" t="s">
        <v>151</v>
      </c>
      <c r="D107" s="6">
        <v>5</v>
      </c>
      <c r="E107" s="6">
        <f t="shared" si="15"/>
        <v>4.5</v>
      </c>
      <c r="F107" s="10">
        <v>2</v>
      </c>
      <c r="G107" s="80">
        <v>10</v>
      </c>
      <c r="H107" s="90"/>
      <c r="I107" s="85">
        <f t="shared" si="16"/>
        <v>9</v>
      </c>
      <c r="J107" s="90"/>
      <c r="K107" s="20"/>
      <c r="L107" s="20"/>
      <c r="M107" s="20"/>
      <c r="N107" s="20"/>
      <c r="O107" s="92"/>
    </row>
    <row r="108" spans="1:15" s="3" customFormat="1" ht="12" customHeight="1">
      <c r="A108" s="68">
        <v>7</v>
      </c>
      <c r="B108" s="51">
        <v>1319</v>
      </c>
      <c r="C108" s="2" t="s">
        <v>152</v>
      </c>
      <c r="D108" s="6">
        <v>8</v>
      </c>
      <c r="E108" s="6">
        <f t="shared" si="15"/>
        <v>7.2</v>
      </c>
      <c r="F108" s="10">
        <v>1</v>
      </c>
      <c r="G108" s="80">
        <v>8</v>
      </c>
      <c r="H108" s="90"/>
      <c r="I108" s="85">
        <f t="shared" si="16"/>
        <v>7.2</v>
      </c>
      <c r="J108" s="90"/>
      <c r="K108" s="20"/>
      <c r="L108" s="20"/>
      <c r="M108" s="20"/>
      <c r="N108" s="20"/>
      <c r="O108" s="92"/>
    </row>
    <row r="109" spans="1:15" s="3" customFormat="1" ht="12" customHeight="1">
      <c r="A109" s="68">
        <v>8</v>
      </c>
      <c r="B109" s="51">
        <v>1318</v>
      </c>
      <c r="C109" s="2" t="s">
        <v>153</v>
      </c>
      <c r="D109" s="6">
        <v>7.5</v>
      </c>
      <c r="E109" s="6">
        <f t="shared" si="15"/>
        <v>6.75</v>
      </c>
      <c r="F109" s="10">
        <v>1</v>
      </c>
      <c r="G109" s="80">
        <v>7.5</v>
      </c>
      <c r="H109" s="90"/>
      <c r="I109" s="85">
        <f t="shared" si="16"/>
        <v>6.75</v>
      </c>
      <c r="J109" s="90"/>
      <c r="K109" s="20"/>
      <c r="L109" s="20"/>
      <c r="M109" s="20"/>
      <c r="N109" s="20"/>
      <c r="O109" s="92"/>
    </row>
    <row r="110" spans="1:15" s="3" customFormat="1" ht="12" customHeight="1">
      <c r="A110" s="68">
        <v>9</v>
      </c>
      <c r="B110" s="51">
        <v>167</v>
      </c>
      <c r="C110" s="2" t="s">
        <v>154</v>
      </c>
      <c r="D110" s="6">
        <v>4.5</v>
      </c>
      <c r="E110" s="6">
        <f t="shared" si="15"/>
        <v>4.05</v>
      </c>
      <c r="F110" s="10">
        <v>1</v>
      </c>
      <c r="G110" s="80">
        <v>4.5</v>
      </c>
      <c r="H110" s="90"/>
      <c r="I110" s="85">
        <f t="shared" si="16"/>
        <v>4.05</v>
      </c>
      <c r="J110" s="90"/>
      <c r="K110" s="20"/>
      <c r="L110" s="20"/>
      <c r="M110" s="20"/>
      <c r="N110" s="20"/>
      <c r="O110" s="92"/>
    </row>
    <row r="111" spans="1:15" s="3" customFormat="1" ht="12" customHeight="1">
      <c r="A111" s="68">
        <v>10</v>
      </c>
      <c r="B111" s="51" t="s">
        <v>15</v>
      </c>
      <c r="C111" s="2" t="s">
        <v>155</v>
      </c>
      <c r="D111" s="6">
        <v>5</v>
      </c>
      <c r="E111" s="6">
        <f t="shared" si="15"/>
        <v>4.5</v>
      </c>
      <c r="F111" s="10">
        <v>1</v>
      </c>
      <c r="G111" s="80">
        <v>5</v>
      </c>
      <c r="H111" s="90"/>
      <c r="I111" s="85">
        <f t="shared" si="16"/>
        <v>4.5</v>
      </c>
      <c r="J111" s="90"/>
      <c r="K111" s="20"/>
      <c r="L111" s="20"/>
      <c r="M111" s="20"/>
      <c r="N111" s="20"/>
      <c r="O111" s="92"/>
    </row>
    <row r="112" spans="1:15" s="1" customFormat="1" ht="12" customHeight="1">
      <c r="A112" s="68">
        <v>11</v>
      </c>
      <c r="B112" s="51" t="s">
        <v>156</v>
      </c>
      <c r="C112" s="2" t="s">
        <v>157</v>
      </c>
      <c r="D112" s="6">
        <v>0.6</v>
      </c>
      <c r="E112" s="6">
        <f t="shared" si="15"/>
        <v>0.54</v>
      </c>
      <c r="F112" s="10">
        <v>10</v>
      </c>
      <c r="G112" s="80">
        <v>6</v>
      </c>
      <c r="H112" s="91">
        <f>SUM(G102:G112)</f>
        <v>276</v>
      </c>
      <c r="I112" s="85">
        <f t="shared" si="16"/>
        <v>5.4</v>
      </c>
      <c r="J112" s="91">
        <f>SUM(I102:I112)</f>
        <v>248.4</v>
      </c>
      <c r="K112" s="85">
        <f>J112*333.54/2608.33</f>
        <v>31.76413107237198</v>
      </c>
      <c r="L112" s="85">
        <f>SUM(J112:K112)</f>
        <v>280.164131072372</v>
      </c>
      <c r="M112" s="85">
        <f>L112*3064.6/2395.34</f>
        <v>358.4422236861536</v>
      </c>
      <c r="N112" s="85">
        <f>M112*299.82/3763.83</f>
        <v>28.552869684757965</v>
      </c>
      <c r="O112" s="113">
        <f>SUM(M112:N112)</f>
        <v>386.9950933709116</v>
      </c>
    </row>
    <row r="113" spans="1:15" s="1" customFormat="1" ht="12" customHeight="1">
      <c r="A113" s="17"/>
      <c r="B113" s="16" t="s">
        <v>7</v>
      </c>
      <c r="C113" s="15" t="s">
        <v>165</v>
      </c>
      <c r="D113" s="13"/>
      <c r="E113" s="13"/>
      <c r="F113" s="14"/>
      <c r="G113" s="79"/>
      <c r="H113" s="6"/>
      <c r="I113" s="17"/>
      <c r="J113" s="17"/>
      <c r="K113" s="17"/>
      <c r="L113" s="17"/>
      <c r="M113" s="17"/>
      <c r="N113" s="17"/>
      <c r="O113" s="17"/>
    </row>
    <row r="114" spans="1:15" s="1" customFormat="1" ht="12" customHeight="1">
      <c r="A114" s="17"/>
      <c r="B114" s="16" t="s">
        <v>8</v>
      </c>
      <c r="C114" s="15" t="s">
        <v>166</v>
      </c>
      <c r="D114" s="13"/>
      <c r="E114" s="13"/>
      <c r="F114" s="14"/>
      <c r="G114" s="79"/>
      <c r="H114" s="6"/>
      <c r="I114" s="17"/>
      <c r="J114" s="17"/>
      <c r="K114" s="17"/>
      <c r="L114" s="17"/>
      <c r="M114" s="17"/>
      <c r="N114" s="17"/>
      <c r="O114" s="17"/>
    </row>
    <row r="115" spans="1:15" s="61" customFormat="1" ht="12" customHeight="1">
      <c r="A115" s="17"/>
      <c r="B115" s="16" t="s">
        <v>5</v>
      </c>
      <c r="C115" s="19" t="s">
        <v>167</v>
      </c>
      <c r="D115" s="13"/>
      <c r="E115" s="13"/>
      <c r="F115" s="14"/>
      <c r="G115" s="79"/>
      <c r="H115" s="6"/>
      <c r="I115" s="89"/>
      <c r="J115" s="89"/>
      <c r="K115" s="17"/>
      <c r="L115" s="17"/>
      <c r="M115" s="17"/>
      <c r="N115" s="17"/>
      <c r="O115" s="17"/>
    </row>
    <row r="116" spans="1:15" s="1" customFormat="1" ht="12" customHeight="1">
      <c r="A116" s="17"/>
      <c r="B116" s="16" t="s">
        <v>6</v>
      </c>
      <c r="C116" s="15">
        <v>98295659</v>
      </c>
      <c r="D116" s="13"/>
      <c r="E116" s="13"/>
      <c r="F116" s="14"/>
      <c r="G116" s="79"/>
      <c r="H116" s="6"/>
      <c r="I116" s="17"/>
      <c r="J116" s="17"/>
      <c r="K116" s="17"/>
      <c r="L116" s="17"/>
      <c r="M116" s="17"/>
      <c r="N116" s="17"/>
      <c r="O116" s="17"/>
    </row>
    <row r="117" spans="1:15" s="1" customFormat="1" ht="12" customHeight="1">
      <c r="A117" s="12">
        <v>1</v>
      </c>
      <c r="B117" s="10">
        <v>256</v>
      </c>
      <c r="C117" s="58" t="s">
        <v>168</v>
      </c>
      <c r="D117" s="6">
        <v>40</v>
      </c>
      <c r="E117" s="6">
        <f>D117*0.9</f>
        <v>36</v>
      </c>
      <c r="F117" s="10">
        <v>1</v>
      </c>
      <c r="G117" s="80">
        <f>D117*F117</f>
        <v>40</v>
      </c>
      <c r="H117" s="6">
        <v>40</v>
      </c>
      <c r="I117" s="85">
        <f>E117*F117</f>
        <v>36</v>
      </c>
      <c r="J117" s="85">
        <v>36</v>
      </c>
      <c r="K117" s="85">
        <f>J117*333.54/2608.33</f>
        <v>4.603497256865504</v>
      </c>
      <c r="L117" s="85">
        <f>SUM(J117:K117)</f>
        <v>40.6034972568655</v>
      </c>
      <c r="M117" s="85">
        <f>L117*3064.6/2395.34</f>
        <v>51.94814836031211</v>
      </c>
      <c r="N117" s="85">
        <f>M117*299.82/3763.83</f>
        <v>4.138097055762024</v>
      </c>
      <c r="O117" s="113">
        <f>SUM(M117:N117)</f>
        <v>56.086245416074135</v>
      </c>
    </row>
    <row r="118" spans="1:15" s="1" customFormat="1" ht="12" customHeight="1">
      <c r="A118" s="62"/>
      <c r="B118" s="63" t="s">
        <v>7</v>
      </c>
      <c r="C118" s="63" t="s">
        <v>187</v>
      </c>
      <c r="D118" s="64"/>
      <c r="E118" s="64"/>
      <c r="F118" s="64"/>
      <c r="G118" s="83"/>
      <c r="H118" s="6"/>
      <c r="I118" s="17"/>
      <c r="J118" s="17"/>
      <c r="K118" s="17"/>
      <c r="L118" s="17"/>
      <c r="M118" s="17"/>
      <c r="N118" s="17"/>
      <c r="O118" s="17"/>
    </row>
    <row r="119" spans="1:15" s="1" customFormat="1" ht="12" customHeight="1">
      <c r="A119" s="62"/>
      <c r="B119" s="63" t="s">
        <v>8</v>
      </c>
      <c r="C119" s="62" t="s">
        <v>185</v>
      </c>
      <c r="D119" s="64"/>
      <c r="E119" s="64"/>
      <c r="F119" s="64"/>
      <c r="G119" s="83"/>
      <c r="H119" s="6"/>
      <c r="I119" s="17"/>
      <c r="J119" s="17"/>
      <c r="K119" s="17"/>
      <c r="L119" s="17"/>
      <c r="M119" s="17"/>
      <c r="N119" s="17"/>
      <c r="O119" s="17"/>
    </row>
    <row r="120" spans="1:15" s="61" customFormat="1" ht="12" customHeight="1">
      <c r="A120" s="62"/>
      <c r="B120" s="63" t="s">
        <v>5</v>
      </c>
      <c r="C120" s="66" t="s">
        <v>186</v>
      </c>
      <c r="D120" s="64"/>
      <c r="E120" s="64"/>
      <c r="F120" s="64"/>
      <c r="G120" s="83"/>
      <c r="H120" s="6"/>
      <c r="I120" s="89"/>
      <c r="J120" s="89"/>
      <c r="K120" s="17"/>
      <c r="L120" s="17"/>
      <c r="M120" s="17"/>
      <c r="N120" s="17"/>
      <c r="O120" s="17"/>
    </row>
    <row r="121" spans="1:15" ht="12.75">
      <c r="A121" s="62"/>
      <c r="B121" s="63" t="s">
        <v>6</v>
      </c>
      <c r="C121" s="65">
        <v>97203907</v>
      </c>
      <c r="D121" s="64"/>
      <c r="E121" s="64"/>
      <c r="F121" s="64"/>
      <c r="G121" s="83"/>
      <c r="H121" s="6"/>
      <c r="I121" s="86"/>
      <c r="J121" s="86"/>
      <c r="K121" s="17"/>
      <c r="L121" s="17"/>
      <c r="M121" s="17"/>
      <c r="N121" s="17"/>
      <c r="O121" s="17"/>
    </row>
    <row r="122" spans="1:15" ht="12.75">
      <c r="A122" s="56">
        <v>1</v>
      </c>
      <c r="B122" s="57" t="s">
        <v>52</v>
      </c>
      <c r="C122" s="58" t="s">
        <v>136</v>
      </c>
      <c r="D122" s="59">
        <v>60</v>
      </c>
      <c r="E122" s="6">
        <f>D122*0.9</f>
        <v>54</v>
      </c>
      <c r="F122" s="60">
        <v>1</v>
      </c>
      <c r="G122" s="80">
        <f>D122*F122</f>
        <v>60</v>
      </c>
      <c r="H122" s="6">
        <v>60</v>
      </c>
      <c r="I122" s="85">
        <f>E122*F122</f>
        <v>54</v>
      </c>
      <c r="J122" s="85">
        <v>54</v>
      </c>
      <c r="K122" s="85">
        <f>J122*333.54/2608.33</f>
        <v>6.905245885298256</v>
      </c>
      <c r="L122" s="85">
        <f>SUM(J122:K122)</f>
        <v>60.90524588529826</v>
      </c>
      <c r="M122" s="85">
        <f>L122*3064.6/2395.34</f>
        <v>77.92222254046817</v>
      </c>
      <c r="N122" s="85">
        <f>M122*299.82/3763.83</f>
        <v>6.207145583643036</v>
      </c>
      <c r="O122" s="113">
        <f>SUM(M122:N122)</f>
        <v>84.12936812411121</v>
      </c>
    </row>
    <row r="123" spans="1:15" s="1" customFormat="1" ht="12" customHeight="1">
      <c r="A123" s="62"/>
      <c r="B123" s="63" t="s">
        <v>7</v>
      </c>
      <c r="C123" s="63" t="s">
        <v>188</v>
      </c>
      <c r="D123" s="64"/>
      <c r="E123" s="64"/>
      <c r="F123" s="64"/>
      <c r="G123" s="83"/>
      <c r="H123" s="6"/>
      <c r="I123" s="17"/>
      <c r="J123" s="17"/>
      <c r="K123" s="17"/>
      <c r="L123" s="17"/>
      <c r="M123" s="17"/>
      <c r="N123" s="17"/>
      <c r="O123" s="17"/>
    </row>
    <row r="124" spans="1:15" s="1" customFormat="1" ht="12" customHeight="1">
      <c r="A124" s="62"/>
      <c r="B124" s="63" t="s">
        <v>8</v>
      </c>
      <c r="C124" s="62" t="s">
        <v>183</v>
      </c>
      <c r="D124" s="64"/>
      <c r="E124" s="64"/>
      <c r="F124" s="64"/>
      <c r="G124" s="83"/>
      <c r="H124" s="6"/>
      <c r="I124" s="17"/>
      <c r="J124" s="17"/>
      <c r="K124" s="17"/>
      <c r="L124" s="17"/>
      <c r="M124" s="17"/>
      <c r="N124" s="17"/>
      <c r="O124" s="17"/>
    </row>
    <row r="125" spans="1:15" s="61" customFormat="1" ht="12" customHeight="1">
      <c r="A125" s="62"/>
      <c r="B125" s="63" t="s">
        <v>5</v>
      </c>
      <c r="C125" s="66" t="s">
        <v>184</v>
      </c>
      <c r="D125" s="64"/>
      <c r="E125" s="64"/>
      <c r="F125" s="64"/>
      <c r="G125" s="83"/>
      <c r="H125" s="6"/>
      <c r="I125" s="89"/>
      <c r="J125" s="89"/>
      <c r="K125" s="17"/>
      <c r="L125" s="17"/>
      <c r="M125" s="17"/>
      <c r="N125" s="17"/>
      <c r="O125" s="17"/>
    </row>
    <row r="126" spans="1:15" ht="12.75">
      <c r="A126" s="62"/>
      <c r="B126" s="63" t="s">
        <v>6</v>
      </c>
      <c r="C126" s="65">
        <v>91467563</v>
      </c>
      <c r="D126" s="64"/>
      <c r="E126" s="64"/>
      <c r="F126" s="64"/>
      <c r="G126" s="83"/>
      <c r="H126" s="6"/>
      <c r="I126" s="86"/>
      <c r="J126" s="86"/>
      <c r="K126" s="17"/>
      <c r="L126" s="17"/>
      <c r="M126" s="17"/>
      <c r="N126" s="17"/>
      <c r="O126" s="17"/>
    </row>
    <row r="127" spans="1:15" ht="12.75">
      <c r="A127" s="56">
        <v>1</v>
      </c>
      <c r="B127" s="57" t="s">
        <v>52</v>
      </c>
      <c r="C127" s="58" t="s">
        <v>136</v>
      </c>
      <c r="D127" s="59">
        <v>60</v>
      </c>
      <c r="E127" s="6">
        <f>D127*0.9</f>
        <v>54</v>
      </c>
      <c r="F127" s="60">
        <v>1</v>
      </c>
      <c r="G127" s="80">
        <f>D127*F127</f>
        <v>60</v>
      </c>
      <c r="H127" s="6">
        <v>60</v>
      </c>
      <c r="I127" s="85">
        <f>E127*F127</f>
        <v>54</v>
      </c>
      <c r="J127" s="85">
        <v>54</v>
      </c>
      <c r="K127" s="85">
        <f>J127*333.54/2608.33</f>
        <v>6.905245885298256</v>
      </c>
      <c r="L127" s="85">
        <f>SUM(J127:K127)</f>
        <v>60.90524588529826</v>
      </c>
      <c r="M127" s="85">
        <f>L127*3064.6/2395.34</f>
        <v>77.92222254046817</v>
      </c>
      <c r="N127" s="85">
        <f>M127*299.82/3763.83</f>
        <v>6.207145583643036</v>
      </c>
      <c r="O127" s="113">
        <f>SUM(M127:N127)</f>
        <v>84.12936812411121</v>
      </c>
    </row>
    <row r="128" spans="1:15" s="1" customFormat="1" ht="12" customHeight="1">
      <c r="A128" s="62"/>
      <c r="B128" s="63" t="s">
        <v>7</v>
      </c>
      <c r="C128" s="63" t="s">
        <v>137</v>
      </c>
      <c r="D128" s="64"/>
      <c r="E128" s="64"/>
      <c r="F128" s="64"/>
      <c r="G128" s="83"/>
      <c r="H128" s="6"/>
      <c r="I128" s="17"/>
      <c r="J128" s="17"/>
      <c r="K128" s="17"/>
      <c r="L128" s="17"/>
      <c r="M128" s="17"/>
      <c r="N128" s="17"/>
      <c r="O128" s="17"/>
    </row>
    <row r="129" spans="1:15" s="1" customFormat="1" ht="12" customHeight="1">
      <c r="A129" s="62"/>
      <c r="B129" s="63" t="s">
        <v>8</v>
      </c>
      <c r="C129" s="62" t="s">
        <v>140</v>
      </c>
      <c r="D129" s="64"/>
      <c r="E129" s="64"/>
      <c r="F129" s="64"/>
      <c r="G129" s="83"/>
      <c r="H129" s="6"/>
      <c r="I129" s="17"/>
      <c r="J129" s="17"/>
      <c r="K129" s="17"/>
      <c r="L129" s="17"/>
      <c r="M129" s="17"/>
      <c r="N129" s="17"/>
      <c r="O129" s="17"/>
    </row>
    <row r="130" spans="1:15" s="61" customFormat="1" ht="12" customHeight="1">
      <c r="A130" s="62"/>
      <c r="B130" s="63" t="s">
        <v>5</v>
      </c>
      <c r="C130" s="66" t="s">
        <v>141</v>
      </c>
      <c r="D130" s="64"/>
      <c r="E130" s="64"/>
      <c r="F130" s="64"/>
      <c r="G130" s="83"/>
      <c r="H130" s="6"/>
      <c r="I130" s="89"/>
      <c r="J130" s="89"/>
      <c r="K130" s="17"/>
      <c r="L130" s="17"/>
      <c r="M130" s="17"/>
      <c r="N130" s="17"/>
      <c r="O130" s="17"/>
    </row>
    <row r="131" spans="1:15" ht="12.75">
      <c r="A131" s="62"/>
      <c r="B131" s="63" t="s">
        <v>6</v>
      </c>
      <c r="C131" s="65">
        <v>97560083</v>
      </c>
      <c r="D131" s="64"/>
      <c r="E131" s="64"/>
      <c r="F131" s="64"/>
      <c r="G131" s="83"/>
      <c r="H131" s="6"/>
      <c r="I131" s="86"/>
      <c r="J131" s="86"/>
      <c r="K131" s="17"/>
      <c r="L131" s="17"/>
      <c r="M131" s="17"/>
      <c r="N131" s="17"/>
      <c r="O131" s="17"/>
    </row>
    <row r="132" spans="1:15" ht="12.75">
      <c r="A132" s="56">
        <v>1</v>
      </c>
      <c r="B132" s="57" t="s">
        <v>52</v>
      </c>
      <c r="C132" s="58" t="s">
        <v>136</v>
      </c>
      <c r="D132" s="59">
        <v>60</v>
      </c>
      <c r="E132" s="6">
        <f>D132*0.9</f>
        <v>54</v>
      </c>
      <c r="F132" s="60">
        <v>1</v>
      </c>
      <c r="G132" s="80">
        <f>D132*F132</f>
        <v>60</v>
      </c>
      <c r="H132" s="6">
        <v>60</v>
      </c>
      <c r="I132" s="85">
        <f>E132*F132</f>
        <v>54</v>
      </c>
      <c r="J132" s="85">
        <v>54</v>
      </c>
      <c r="K132" s="85">
        <f>J132*333.54/2608.33</f>
        <v>6.905245885298256</v>
      </c>
      <c r="L132" s="85">
        <f>SUM(J132:K132)</f>
        <v>60.90524588529826</v>
      </c>
      <c r="M132" s="85">
        <f>L132*3064.6/2395.34</f>
        <v>77.92222254046817</v>
      </c>
      <c r="N132" s="85">
        <f>M132*299.82/3763.83</f>
        <v>6.207145583643036</v>
      </c>
      <c r="O132" s="113">
        <f>SUM(M132:N132)</f>
        <v>84.12936812411121</v>
      </c>
    </row>
    <row r="133" spans="1:15" s="52" customFormat="1" ht="12" customHeight="1">
      <c r="A133" s="17"/>
      <c r="B133" s="16" t="s">
        <v>7</v>
      </c>
      <c r="C133" s="15" t="s">
        <v>133</v>
      </c>
      <c r="D133" s="13"/>
      <c r="E133" s="13"/>
      <c r="F133" s="14"/>
      <c r="G133" s="79"/>
      <c r="H133" s="6"/>
      <c r="I133" s="90"/>
      <c r="J133" s="90"/>
      <c r="K133" s="17"/>
      <c r="L133" s="17"/>
      <c r="M133" s="17"/>
      <c r="N133" s="17"/>
      <c r="O133" s="17"/>
    </row>
    <row r="134" spans="1:15" s="52" customFormat="1" ht="12" customHeight="1">
      <c r="A134" s="17"/>
      <c r="B134" s="16" t="s">
        <v>8</v>
      </c>
      <c r="C134" s="15" t="s">
        <v>134</v>
      </c>
      <c r="D134" s="13"/>
      <c r="E134" s="13"/>
      <c r="F134" s="14"/>
      <c r="G134" s="79"/>
      <c r="H134" s="6"/>
      <c r="I134" s="90"/>
      <c r="J134" s="90"/>
      <c r="K134" s="17"/>
      <c r="L134" s="17"/>
      <c r="M134" s="17"/>
      <c r="N134" s="17"/>
      <c r="O134" s="17"/>
    </row>
    <row r="135" spans="1:15" ht="12.75">
      <c r="A135" s="17"/>
      <c r="B135" s="16" t="s">
        <v>5</v>
      </c>
      <c r="C135" s="19" t="s">
        <v>135</v>
      </c>
      <c r="D135" s="13"/>
      <c r="E135" s="13"/>
      <c r="F135" s="14"/>
      <c r="G135" s="79"/>
      <c r="H135" s="6"/>
      <c r="I135" s="86"/>
      <c r="J135" s="86"/>
      <c r="K135" s="17"/>
      <c r="L135" s="17"/>
      <c r="M135" s="17"/>
      <c r="N135" s="17"/>
      <c r="O135" s="17"/>
    </row>
    <row r="136" spans="1:15" ht="13.5" customHeight="1">
      <c r="A136" s="17"/>
      <c r="B136" s="16" t="s">
        <v>6</v>
      </c>
      <c r="C136" s="15">
        <v>96248044</v>
      </c>
      <c r="D136" s="13"/>
      <c r="E136" s="13"/>
      <c r="F136" s="14"/>
      <c r="G136" s="79"/>
      <c r="H136" s="6"/>
      <c r="I136" s="86"/>
      <c r="J136" s="86"/>
      <c r="K136" s="17"/>
      <c r="L136" s="17"/>
      <c r="M136" s="17"/>
      <c r="N136" s="17"/>
      <c r="O136" s="17"/>
    </row>
    <row r="137" spans="1:15" ht="12.75">
      <c r="A137" s="56">
        <v>1</v>
      </c>
      <c r="B137" s="57" t="s">
        <v>52</v>
      </c>
      <c r="C137" s="58" t="s">
        <v>136</v>
      </c>
      <c r="D137" s="59">
        <v>60</v>
      </c>
      <c r="E137" s="6">
        <f>D137*0.9</f>
        <v>54</v>
      </c>
      <c r="F137" s="60">
        <v>2</v>
      </c>
      <c r="G137" s="84">
        <f>D137*F137</f>
        <v>120</v>
      </c>
      <c r="H137" s="6">
        <v>120</v>
      </c>
      <c r="I137" s="85">
        <f>E137*F137</f>
        <v>108</v>
      </c>
      <c r="J137" s="85">
        <v>108</v>
      </c>
      <c r="K137" s="85">
        <f>J137*333.54/2608.33</f>
        <v>13.810491770596512</v>
      </c>
      <c r="L137" s="85">
        <f>SUM(J137:K137)</f>
        <v>121.81049177059651</v>
      </c>
      <c r="M137" s="85">
        <f>L137*3064.6/2395.34</f>
        <v>155.84444508093634</v>
      </c>
      <c r="N137" s="85">
        <f>M137*299.82/3763.83</f>
        <v>12.414291167286072</v>
      </c>
      <c r="O137" s="113">
        <f>SUM(M137:N137)</f>
        <v>168.25873624822242</v>
      </c>
    </row>
    <row r="138" spans="1:15" s="3" customFormat="1" ht="12" customHeight="1">
      <c r="A138" s="17"/>
      <c r="B138" s="16" t="s">
        <v>7</v>
      </c>
      <c r="C138" s="15" t="s">
        <v>161</v>
      </c>
      <c r="D138" s="13"/>
      <c r="E138" s="13"/>
      <c r="F138" s="14"/>
      <c r="G138" s="79"/>
      <c r="H138" s="6"/>
      <c r="I138" s="20"/>
      <c r="J138" s="20"/>
      <c r="K138" s="17"/>
      <c r="L138" s="17"/>
      <c r="M138" s="17"/>
      <c r="N138" s="17"/>
      <c r="O138" s="17"/>
    </row>
    <row r="139" spans="1:15" ht="12.75">
      <c r="A139" s="17"/>
      <c r="B139" s="16" t="s">
        <v>8</v>
      </c>
      <c r="C139" s="15" t="s">
        <v>162</v>
      </c>
      <c r="D139" s="13"/>
      <c r="E139" s="13"/>
      <c r="F139" s="14"/>
      <c r="G139" s="79"/>
      <c r="H139" s="6"/>
      <c r="I139" s="86"/>
      <c r="J139" s="86"/>
      <c r="K139" s="17"/>
      <c r="L139" s="17"/>
      <c r="M139" s="17"/>
      <c r="N139" s="17"/>
      <c r="O139" s="17"/>
    </row>
    <row r="140" spans="1:15" ht="12.75">
      <c r="A140" s="17"/>
      <c r="B140" s="16" t="s">
        <v>5</v>
      </c>
      <c r="C140" s="19" t="s">
        <v>163</v>
      </c>
      <c r="D140" s="13"/>
      <c r="E140" s="13"/>
      <c r="F140" s="14"/>
      <c r="G140" s="79"/>
      <c r="H140" s="6"/>
      <c r="I140" s="86"/>
      <c r="J140" s="86"/>
      <c r="K140" s="17"/>
      <c r="L140" s="17"/>
      <c r="M140" s="17"/>
      <c r="N140" s="17"/>
      <c r="O140" s="17"/>
    </row>
    <row r="141" spans="1:15" ht="12.75">
      <c r="A141" s="17"/>
      <c r="B141" s="16" t="s">
        <v>6</v>
      </c>
      <c r="C141" s="15">
        <v>81573697</v>
      </c>
      <c r="D141" s="13"/>
      <c r="E141" s="13"/>
      <c r="F141" s="14"/>
      <c r="G141" s="79"/>
      <c r="H141" s="6"/>
      <c r="I141" s="86"/>
      <c r="J141" s="86"/>
      <c r="K141" s="17"/>
      <c r="L141" s="17"/>
      <c r="M141" s="17"/>
      <c r="N141" s="17"/>
      <c r="O141" s="17"/>
    </row>
    <row r="142" spans="1:15" ht="12.75">
      <c r="A142" s="12">
        <v>1</v>
      </c>
      <c r="B142" s="54" t="s">
        <v>52</v>
      </c>
      <c r="C142" s="2" t="s">
        <v>164</v>
      </c>
      <c r="D142" s="6">
        <v>60</v>
      </c>
      <c r="E142" s="6">
        <f>D142*0.9</f>
        <v>54</v>
      </c>
      <c r="F142" s="10">
        <v>1</v>
      </c>
      <c r="G142" s="80">
        <f>D142*F142</f>
        <v>60</v>
      </c>
      <c r="H142" s="6">
        <v>60</v>
      </c>
      <c r="I142" s="85">
        <f>E142*F142</f>
        <v>54</v>
      </c>
      <c r="J142" s="85">
        <v>54</v>
      </c>
      <c r="K142" s="85">
        <f>J142*333.54/2608.33</f>
        <v>6.905245885298256</v>
      </c>
      <c r="L142" s="85">
        <f>SUM(J142:K142)</f>
        <v>60.90524588529826</v>
      </c>
      <c r="M142" s="85">
        <f>L142*3064.6/2395.34</f>
        <v>77.92222254046817</v>
      </c>
      <c r="N142" s="85">
        <f>M142*299.82/3763.83</f>
        <v>6.207145583643036</v>
      </c>
      <c r="O142" s="113">
        <f>SUM(M142:N142)</f>
        <v>84.12936812411121</v>
      </c>
    </row>
    <row r="143" spans="1:15" s="3" customFormat="1" ht="12" customHeight="1">
      <c r="A143" s="17"/>
      <c r="B143" s="16" t="s">
        <v>7</v>
      </c>
      <c r="C143" s="15" t="s">
        <v>189</v>
      </c>
      <c r="D143" s="13"/>
      <c r="E143" s="13"/>
      <c r="F143" s="14"/>
      <c r="G143" s="79"/>
      <c r="H143" s="6"/>
      <c r="I143" s="20"/>
      <c r="J143" s="20"/>
      <c r="K143" s="17"/>
      <c r="L143" s="17"/>
      <c r="M143" s="17"/>
      <c r="N143" s="17"/>
      <c r="O143" s="17"/>
    </row>
    <row r="144" spans="1:15" ht="12.75">
      <c r="A144" s="17"/>
      <c r="B144" s="16" t="s">
        <v>8</v>
      </c>
      <c r="C144" s="15" t="s">
        <v>190</v>
      </c>
      <c r="D144" s="13"/>
      <c r="E144" s="13"/>
      <c r="F144" s="14"/>
      <c r="G144" s="79"/>
      <c r="H144" s="6"/>
      <c r="I144" s="86"/>
      <c r="J144" s="86"/>
      <c r="K144" s="17"/>
      <c r="L144" s="17"/>
      <c r="M144" s="17"/>
      <c r="N144" s="17"/>
      <c r="O144" s="17"/>
    </row>
    <row r="145" spans="1:15" ht="12.75">
      <c r="A145" s="17"/>
      <c r="B145" s="16" t="s">
        <v>5</v>
      </c>
      <c r="C145" s="19" t="s">
        <v>191</v>
      </c>
      <c r="D145" s="13"/>
      <c r="E145" s="13"/>
      <c r="F145" s="14"/>
      <c r="G145" s="79"/>
      <c r="H145" s="6"/>
      <c r="I145" s="86"/>
      <c r="J145" s="86"/>
      <c r="K145" s="17"/>
      <c r="L145" s="17"/>
      <c r="M145" s="17"/>
      <c r="N145" s="17"/>
      <c r="O145" s="17"/>
    </row>
    <row r="146" spans="1:15" ht="12.75">
      <c r="A146" s="17"/>
      <c r="B146" s="16" t="s">
        <v>6</v>
      </c>
      <c r="C146" s="15">
        <v>90466242</v>
      </c>
      <c r="D146" s="13"/>
      <c r="E146" s="13"/>
      <c r="F146" s="14"/>
      <c r="G146" s="79"/>
      <c r="H146" s="6"/>
      <c r="I146" s="86"/>
      <c r="J146" s="86"/>
      <c r="K146" s="17"/>
      <c r="L146" s="17"/>
      <c r="M146" s="17"/>
      <c r="N146" s="17"/>
      <c r="O146" s="17"/>
    </row>
    <row r="147" spans="1:15" ht="12.75">
      <c r="A147" s="12">
        <v>1</v>
      </c>
      <c r="B147" s="47" t="s">
        <v>10</v>
      </c>
      <c r="C147" s="48" t="s">
        <v>89</v>
      </c>
      <c r="D147" s="49">
        <v>5</v>
      </c>
      <c r="E147" s="6">
        <f>D147*0.9</f>
        <v>4.5</v>
      </c>
      <c r="F147" s="10">
        <v>2</v>
      </c>
      <c r="G147" s="80">
        <f>D147*F147</f>
        <v>10</v>
      </c>
      <c r="H147" s="86"/>
      <c r="I147" s="85">
        <f>E147*F147</f>
        <v>9</v>
      </c>
      <c r="J147" s="86"/>
      <c r="K147" s="86"/>
      <c r="L147" s="86"/>
      <c r="M147" s="86"/>
      <c r="N147" s="86"/>
      <c r="O147" s="92"/>
    </row>
    <row r="148" spans="1:15" ht="12.75">
      <c r="A148" s="12">
        <v>2</v>
      </c>
      <c r="B148" s="47" t="s">
        <v>11</v>
      </c>
      <c r="C148" s="48" t="s">
        <v>90</v>
      </c>
      <c r="D148" s="49">
        <v>5</v>
      </c>
      <c r="E148" s="6">
        <f>D148*0.9</f>
        <v>4.5</v>
      </c>
      <c r="F148" s="10">
        <v>2</v>
      </c>
      <c r="G148" s="80">
        <f>D148*F148</f>
        <v>10</v>
      </c>
      <c r="H148" s="86"/>
      <c r="I148" s="85">
        <f>E148*F148</f>
        <v>9</v>
      </c>
      <c r="J148" s="86"/>
      <c r="K148" s="86"/>
      <c r="L148" s="86"/>
      <c r="M148" s="86"/>
      <c r="N148" s="86"/>
      <c r="O148" s="92"/>
    </row>
    <row r="149" spans="1:15" ht="12.75">
      <c r="A149" s="12">
        <v>3</v>
      </c>
      <c r="B149" s="47" t="s">
        <v>9</v>
      </c>
      <c r="C149" s="48" t="s">
        <v>88</v>
      </c>
      <c r="D149" s="49">
        <v>5</v>
      </c>
      <c r="E149" s="6">
        <f>D149*0.9</f>
        <v>4.5</v>
      </c>
      <c r="F149" s="10">
        <v>2</v>
      </c>
      <c r="G149" s="80">
        <f>D149*F149</f>
        <v>10</v>
      </c>
      <c r="H149" s="86"/>
      <c r="I149" s="85">
        <f>E149*F149</f>
        <v>9</v>
      </c>
      <c r="J149" s="86"/>
      <c r="K149" s="86"/>
      <c r="L149" s="86"/>
      <c r="M149" s="86"/>
      <c r="N149" s="86"/>
      <c r="O149" s="92"/>
    </row>
    <row r="150" spans="1:15" ht="12.75">
      <c r="A150" s="12">
        <v>4</v>
      </c>
      <c r="B150" s="47" t="s">
        <v>15</v>
      </c>
      <c r="C150" s="48" t="s">
        <v>16</v>
      </c>
      <c r="D150" s="49">
        <v>5</v>
      </c>
      <c r="E150" s="6">
        <f>D150*0.9</f>
        <v>4.5</v>
      </c>
      <c r="F150" s="10">
        <v>1</v>
      </c>
      <c r="G150" s="80">
        <f>D150*F150</f>
        <v>5</v>
      </c>
      <c r="H150" s="87">
        <f>SUM(G147:G150)</f>
        <v>35</v>
      </c>
      <c r="I150" s="85">
        <f>E150*F150</f>
        <v>4.5</v>
      </c>
      <c r="J150" s="87">
        <f>SUM(I147:I150)</f>
        <v>31.5</v>
      </c>
      <c r="K150" s="85">
        <f>J150*333.54/2608.33</f>
        <v>4.028060099757316</v>
      </c>
      <c r="L150" s="85">
        <f>SUM(J150:K150)</f>
        <v>35.52806009975732</v>
      </c>
      <c r="M150" s="85">
        <f>L150*3064.6/2395.34</f>
        <v>45.4546298152731</v>
      </c>
      <c r="N150" s="85">
        <f>M150*299.82/3763.83</f>
        <v>3.620834923791771</v>
      </c>
      <c r="O150" s="113">
        <f>SUM(M150:N150)</f>
        <v>49.07546473906487</v>
      </c>
    </row>
    <row r="151" spans="1:15" ht="12.75">
      <c r="A151" s="17"/>
      <c r="B151" s="16" t="s">
        <v>7</v>
      </c>
      <c r="C151" s="15"/>
      <c r="D151" s="13"/>
      <c r="E151" s="13"/>
      <c r="F151" s="14"/>
      <c r="G151" s="79"/>
      <c r="H151" s="86"/>
      <c r="I151" s="86"/>
      <c r="J151" s="86"/>
      <c r="K151" s="86"/>
      <c r="L151" s="86"/>
      <c r="M151" s="86"/>
      <c r="N151" s="86"/>
      <c r="O151" s="92"/>
    </row>
    <row r="152" spans="1:15" ht="12.75">
      <c r="A152" s="17"/>
      <c r="B152" s="16" t="s">
        <v>8</v>
      </c>
      <c r="C152" s="15" t="s">
        <v>144</v>
      </c>
      <c r="D152" s="13"/>
      <c r="E152" s="13"/>
      <c r="F152" s="14"/>
      <c r="G152" s="79"/>
      <c r="H152" s="86"/>
      <c r="I152" s="86"/>
      <c r="J152" s="86"/>
      <c r="K152" s="86"/>
      <c r="L152" s="86"/>
      <c r="M152" s="86"/>
      <c r="N152" s="86"/>
      <c r="O152" s="92"/>
    </row>
    <row r="153" spans="1:15" ht="12.75">
      <c r="A153" s="17"/>
      <c r="B153" s="16" t="s">
        <v>5</v>
      </c>
      <c r="C153" s="19" t="s">
        <v>145</v>
      </c>
      <c r="D153" s="13"/>
      <c r="E153" s="13"/>
      <c r="F153" s="14"/>
      <c r="G153" s="79"/>
      <c r="H153" s="86"/>
      <c r="I153" s="86"/>
      <c r="J153" s="86"/>
      <c r="K153" s="86"/>
      <c r="L153" s="86"/>
      <c r="M153" s="86"/>
      <c r="N153" s="86"/>
      <c r="O153" s="92"/>
    </row>
    <row r="154" spans="1:15" ht="12.75">
      <c r="A154" s="17"/>
      <c r="B154" s="16" t="s">
        <v>6</v>
      </c>
      <c r="C154" s="15">
        <v>96866776</v>
      </c>
      <c r="D154" s="13"/>
      <c r="E154" s="13"/>
      <c r="F154" s="14"/>
      <c r="G154" s="79"/>
      <c r="H154" s="86"/>
      <c r="I154" s="86"/>
      <c r="J154" s="86"/>
      <c r="K154" s="86"/>
      <c r="L154" s="86"/>
      <c r="M154" s="86"/>
      <c r="N154" s="86"/>
      <c r="O154" s="92"/>
    </row>
    <row r="155" spans="1:15" ht="12.75">
      <c r="A155" s="56">
        <v>1</v>
      </c>
      <c r="B155" s="57" t="s">
        <v>52</v>
      </c>
      <c r="C155" s="58" t="s">
        <v>136</v>
      </c>
      <c r="D155" s="59">
        <v>60</v>
      </c>
      <c r="E155" s="6">
        <f>D155*0.9</f>
        <v>54</v>
      </c>
      <c r="F155" s="60">
        <v>1</v>
      </c>
      <c r="G155" s="84">
        <f>D155*F155</f>
        <v>60</v>
      </c>
      <c r="H155" s="86"/>
      <c r="I155" s="85">
        <f>E155*F155</f>
        <v>54</v>
      </c>
      <c r="J155" s="86"/>
      <c r="K155" s="86"/>
      <c r="L155" s="86"/>
      <c r="M155" s="86"/>
      <c r="N155" s="86"/>
      <c r="O155" s="92"/>
    </row>
    <row r="156" spans="1:15" ht="12.75">
      <c r="A156" s="12">
        <v>2</v>
      </c>
      <c r="B156" s="10" t="s">
        <v>142</v>
      </c>
      <c r="C156" s="67" t="s">
        <v>143</v>
      </c>
      <c r="D156" s="6">
        <v>7</v>
      </c>
      <c r="E156" s="6">
        <f>D156*0.9</f>
        <v>6.3</v>
      </c>
      <c r="F156" s="10">
        <v>20</v>
      </c>
      <c r="G156" s="80">
        <f>D156*F156</f>
        <v>140</v>
      </c>
      <c r="H156" s="87">
        <f>SUM(G155:G156)</f>
        <v>200</v>
      </c>
      <c r="I156" s="85">
        <f>E156*F156</f>
        <v>126</v>
      </c>
      <c r="J156" s="87">
        <f>SUM(I155:I156)</f>
        <v>180</v>
      </c>
      <c r="K156" s="85">
        <f>J156*333.54/2608.33</f>
        <v>23.01748628432752</v>
      </c>
      <c r="L156" s="85">
        <f>SUM(J156:K156)</f>
        <v>203.01748628432753</v>
      </c>
      <c r="M156" s="85">
        <f>L156*3064.6/2395.34</f>
        <v>259.7407418015606</v>
      </c>
      <c r="N156" s="85">
        <f>M156*299.82/3763.83</f>
        <v>20.690485278810122</v>
      </c>
      <c r="O156" s="113">
        <f>SUM(M156:N156)</f>
        <v>280.4312270803707</v>
      </c>
    </row>
    <row r="157" spans="1:15" ht="12.75">
      <c r="A157" s="26"/>
      <c r="B157" s="10"/>
      <c r="C157" s="39" t="s">
        <v>83</v>
      </c>
      <c r="D157" s="6"/>
      <c r="E157" s="6"/>
      <c r="F157" s="10"/>
      <c r="G157" s="80"/>
      <c r="H157" s="86"/>
      <c r="I157" s="86"/>
      <c r="J157" s="86"/>
      <c r="K157" s="86"/>
      <c r="L157" s="86"/>
      <c r="M157" s="86"/>
      <c r="N157" s="86"/>
      <c r="O157" s="92"/>
    </row>
    <row r="158" spans="1:15" ht="12.75">
      <c r="A158" s="12">
        <v>1</v>
      </c>
      <c r="B158" s="51">
        <v>5500</v>
      </c>
      <c r="C158" s="2" t="s">
        <v>131</v>
      </c>
      <c r="D158" s="6">
        <v>8</v>
      </c>
      <c r="E158" s="6">
        <f>D158*0.9</f>
        <v>7.2</v>
      </c>
      <c r="F158" s="10">
        <v>1</v>
      </c>
      <c r="G158" s="80">
        <f aca="true" t="shared" si="17" ref="G158:G172">D158*F158</f>
        <v>8</v>
      </c>
      <c r="H158" s="86"/>
      <c r="I158" s="85">
        <f>E158*F158</f>
        <v>7.2</v>
      </c>
      <c r="J158" s="86"/>
      <c r="K158" s="86"/>
      <c r="L158" s="86"/>
      <c r="M158" s="86"/>
      <c r="N158" s="86"/>
      <c r="O158" s="92"/>
    </row>
    <row r="159" spans="1:15" ht="12.75">
      <c r="A159" s="12">
        <v>2</v>
      </c>
      <c r="B159" s="51">
        <v>5510</v>
      </c>
      <c r="C159" s="2" t="s">
        <v>132</v>
      </c>
      <c r="D159" s="6">
        <v>8</v>
      </c>
      <c r="E159" s="6">
        <f aca="true" t="shared" si="18" ref="E159:E172">D159*0.9</f>
        <v>7.2</v>
      </c>
      <c r="F159" s="10">
        <v>1</v>
      </c>
      <c r="G159" s="80">
        <f t="shared" si="17"/>
        <v>8</v>
      </c>
      <c r="H159" s="86"/>
      <c r="I159" s="85">
        <f aca="true" t="shared" si="19" ref="I159:I172">E159*F159</f>
        <v>7.2</v>
      </c>
      <c r="J159" s="86"/>
      <c r="K159" s="86"/>
      <c r="L159" s="86"/>
      <c r="M159" s="86"/>
      <c r="N159" s="86"/>
      <c r="O159" s="92"/>
    </row>
    <row r="160" spans="1:15" ht="12.75">
      <c r="A160" s="12">
        <v>3</v>
      </c>
      <c r="B160" s="10">
        <v>5813</v>
      </c>
      <c r="C160" s="2" t="s">
        <v>82</v>
      </c>
      <c r="D160" s="6">
        <v>8</v>
      </c>
      <c r="E160" s="6">
        <f t="shared" si="18"/>
        <v>7.2</v>
      </c>
      <c r="F160" s="10">
        <v>1</v>
      </c>
      <c r="G160" s="80">
        <f t="shared" si="17"/>
        <v>8</v>
      </c>
      <c r="H160" s="86"/>
      <c r="I160" s="85">
        <f t="shared" si="19"/>
        <v>7.2</v>
      </c>
      <c r="J160" s="86"/>
      <c r="K160" s="86"/>
      <c r="L160" s="86"/>
      <c r="M160" s="86"/>
      <c r="N160" s="86"/>
      <c r="O160" s="92"/>
    </row>
    <row r="161" spans="1:15" ht="13.5" customHeight="1">
      <c r="A161" s="12">
        <v>4</v>
      </c>
      <c r="B161" s="10">
        <v>5814</v>
      </c>
      <c r="C161" s="2" t="s">
        <v>85</v>
      </c>
      <c r="D161" s="6">
        <v>8</v>
      </c>
      <c r="E161" s="6">
        <f t="shared" si="18"/>
        <v>7.2</v>
      </c>
      <c r="F161" s="10">
        <v>1</v>
      </c>
      <c r="G161" s="80">
        <f t="shared" si="17"/>
        <v>8</v>
      </c>
      <c r="H161" s="86"/>
      <c r="I161" s="85">
        <f t="shared" si="19"/>
        <v>7.2</v>
      </c>
      <c r="J161" s="86"/>
      <c r="K161" s="86"/>
      <c r="L161" s="86"/>
      <c r="M161" s="86"/>
      <c r="N161" s="86"/>
      <c r="O161" s="92"/>
    </row>
    <row r="162" spans="1:15" ht="12.75">
      <c r="A162" s="12">
        <v>5</v>
      </c>
      <c r="B162" s="10">
        <v>5815</v>
      </c>
      <c r="C162" s="2" t="s">
        <v>84</v>
      </c>
      <c r="D162" s="6">
        <v>8</v>
      </c>
      <c r="E162" s="6">
        <f t="shared" si="18"/>
        <v>7.2</v>
      </c>
      <c r="F162" s="10">
        <v>1</v>
      </c>
      <c r="G162" s="80">
        <f t="shared" si="17"/>
        <v>8</v>
      </c>
      <c r="H162" s="86"/>
      <c r="I162" s="85">
        <f t="shared" si="19"/>
        <v>7.2</v>
      </c>
      <c r="J162" s="86"/>
      <c r="K162" s="86"/>
      <c r="L162" s="86"/>
      <c r="M162" s="86"/>
      <c r="N162" s="86"/>
      <c r="O162" s="92"/>
    </row>
    <row r="163" spans="1:15" ht="12.75">
      <c r="A163" s="12">
        <v>6</v>
      </c>
      <c r="B163" s="10" t="s">
        <v>52</v>
      </c>
      <c r="C163" s="2" t="s">
        <v>53</v>
      </c>
      <c r="D163" s="6">
        <v>60</v>
      </c>
      <c r="E163" s="6">
        <f t="shared" si="18"/>
        <v>54</v>
      </c>
      <c r="F163" s="10">
        <v>3</v>
      </c>
      <c r="G163" s="80">
        <f t="shared" si="17"/>
        <v>180</v>
      </c>
      <c r="H163" s="86"/>
      <c r="I163" s="85">
        <f t="shared" si="19"/>
        <v>162</v>
      </c>
      <c r="J163" s="86"/>
      <c r="K163" s="86"/>
      <c r="L163" s="86"/>
      <c r="M163" s="86"/>
      <c r="N163" s="86"/>
      <c r="O163" s="92"/>
    </row>
    <row r="164" spans="1:15" s="3" customFormat="1" ht="12" customHeight="1">
      <c r="A164" s="12">
        <v>7</v>
      </c>
      <c r="B164" s="10" t="s">
        <v>99</v>
      </c>
      <c r="C164" s="2" t="s">
        <v>100</v>
      </c>
      <c r="D164" s="50">
        <v>13</v>
      </c>
      <c r="E164" s="6">
        <f t="shared" si="18"/>
        <v>11.700000000000001</v>
      </c>
      <c r="F164" s="10">
        <v>1</v>
      </c>
      <c r="G164" s="80">
        <f t="shared" si="17"/>
        <v>13</v>
      </c>
      <c r="H164" s="85"/>
      <c r="I164" s="85">
        <f t="shared" si="19"/>
        <v>11.700000000000001</v>
      </c>
      <c r="J164" s="85"/>
      <c r="K164" s="20"/>
      <c r="L164" s="20"/>
      <c r="M164" s="20"/>
      <c r="N164" s="20"/>
      <c r="O164" s="92"/>
    </row>
    <row r="165" spans="1:15" ht="12.75">
      <c r="A165" s="12">
        <v>8</v>
      </c>
      <c r="B165" s="47" t="s">
        <v>9</v>
      </c>
      <c r="C165" s="48" t="s">
        <v>88</v>
      </c>
      <c r="D165" s="49">
        <v>5</v>
      </c>
      <c r="E165" s="6">
        <f t="shared" si="18"/>
        <v>4.5</v>
      </c>
      <c r="F165" s="10">
        <v>8</v>
      </c>
      <c r="G165" s="80">
        <f t="shared" si="17"/>
        <v>40</v>
      </c>
      <c r="H165" s="86"/>
      <c r="I165" s="85">
        <f t="shared" si="19"/>
        <v>36</v>
      </c>
      <c r="J165" s="86"/>
      <c r="K165" s="86"/>
      <c r="L165" s="86"/>
      <c r="M165" s="86"/>
      <c r="N165" s="86"/>
      <c r="O165" s="92"/>
    </row>
    <row r="166" spans="1:15" ht="12.75">
      <c r="A166" s="12">
        <v>9</v>
      </c>
      <c r="B166" s="47" t="s">
        <v>10</v>
      </c>
      <c r="C166" s="48" t="s">
        <v>89</v>
      </c>
      <c r="D166" s="49">
        <v>5</v>
      </c>
      <c r="E166" s="6">
        <f t="shared" si="18"/>
        <v>4.5</v>
      </c>
      <c r="F166" s="10">
        <v>3</v>
      </c>
      <c r="G166" s="80">
        <f t="shared" si="17"/>
        <v>15</v>
      </c>
      <c r="H166" s="86"/>
      <c r="I166" s="85">
        <f t="shared" si="19"/>
        <v>13.5</v>
      </c>
      <c r="J166" s="86"/>
      <c r="K166" s="86"/>
      <c r="L166" s="86"/>
      <c r="M166" s="86"/>
      <c r="N166" s="86"/>
      <c r="O166" s="92"/>
    </row>
    <row r="167" spans="1:15" ht="12.75">
      <c r="A167" s="12">
        <v>10</v>
      </c>
      <c r="B167" s="47" t="s">
        <v>11</v>
      </c>
      <c r="C167" s="48" t="s">
        <v>90</v>
      </c>
      <c r="D167" s="49">
        <v>5</v>
      </c>
      <c r="E167" s="6">
        <f t="shared" si="18"/>
        <v>4.5</v>
      </c>
      <c r="F167" s="10">
        <v>8</v>
      </c>
      <c r="G167" s="80">
        <f t="shared" si="17"/>
        <v>40</v>
      </c>
      <c r="H167" s="86"/>
      <c r="I167" s="85">
        <f t="shared" si="19"/>
        <v>36</v>
      </c>
      <c r="J167" s="86"/>
      <c r="K167" s="86"/>
      <c r="L167" s="86"/>
      <c r="M167" s="86"/>
      <c r="N167" s="86"/>
      <c r="O167" s="92"/>
    </row>
    <row r="168" spans="1:15" ht="12.75">
      <c r="A168" s="12">
        <v>11</v>
      </c>
      <c r="B168" s="47" t="s">
        <v>114</v>
      </c>
      <c r="C168" s="48" t="s">
        <v>115</v>
      </c>
      <c r="D168" s="49">
        <v>5</v>
      </c>
      <c r="E168" s="6">
        <f t="shared" si="18"/>
        <v>4.5</v>
      </c>
      <c r="F168" s="10">
        <v>5</v>
      </c>
      <c r="G168" s="80">
        <f t="shared" si="17"/>
        <v>25</v>
      </c>
      <c r="H168" s="86"/>
      <c r="I168" s="85">
        <f t="shared" si="19"/>
        <v>22.5</v>
      </c>
      <c r="J168" s="86"/>
      <c r="K168" s="86"/>
      <c r="L168" s="86"/>
      <c r="M168" s="86"/>
      <c r="N168" s="86"/>
      <c r="O168" s="92"/>
    </row>
    <row r="169" spans="1:15" ht="12.75">
      <c r="A169" s="12">
        <v>12</v>
      </c>
      <c r="B169" s="10" t="s">
        <v>142</v>
      </c>
      <c r="C169" s="67" t="s">
        <v>143</v>
      </c>
      <c r="D169" s="6">
        <v>7</v>
      </c>
      <c r="E169" s="6">
        <f t="shared" si="18"/>
        <v>6.3</v>
      </c>
      <c r="F169" s="10">
        <v>3</v>
      </c>
      <c r="G169" s="80">
        <f t="shared" si="17"/>
        <v>21</v>
      </c>
      <c r="H169" s="86"/>
      <c r="I169" s="85">
        <f t="shared" si="19"/>
        <v>18.9</v>
      </c>
      <c r="J169" s="86"/>
      <c r="K169" s="86"/>
      <c r="L169" s="86"/>
      <c r="M169" s="86"/>
      <c r="N169" s="86"/>
      <c r="O169" s="92"/>
    </row>
    <row r="170" spans="1:15" ht="12.75">
      <c r="A170" s="12">
        <v>13</v>
      </c>
      <c r="B170" s="47" t="s">
        <v>19</v>
      </c>
      <c r="C170" s="48" t="s">
        <v>91</v>
      </c>
      <c r="D170" s="49">
        <v>5</v>
      </c>
      <c r="E170" s="6">
        <f t="shared" si="18"/>
        <v>4.5</v>
      </c>
      <c r="F170" s="10">
        <v>1</v>
      </c>
      <c r="G170" s="80">
        <f t="shared" si="17"/>
        <v>5</v>
      </c>
      <c r="H170" s="86"/>
      <c r="I170" s="85">
        <f t="shared" si="19"/>
        <v>4.5</v>
      </c>
      <c r="J170" s="86"/>
      <c r="K170" s="86"/>
      <c r="L170" s="86"/>
      <c r="M170" s="86"/>
      <c r="N170" s="86"/>
      <c r="O170" s="92"/>
    </row>
    <row r="171" spans="1:15" ht="12.75">
      <c r="A171" s="12">
        <v>15</v>
      </c>
      <c r="B171" s="47">
        <v>6990</v>
      </c>
      <c r="C171" s="2" t="s">
        <v>111</v>
      </c>
      <c r="D171" s="8">
        <v>10</v>
      </c>
      <c r="E171" s="6">
        <f t="shared" si="18"/>
        <v>9</v>
      </c>
      <c r="F171" s="10">
        <v>1</v>
      </c>
      <c r="G171" s="80">
        <f t="shared" si="17"/>
        <v>10</v>
      </c>
      <c r="H171" s="86"/>
      <c r="I171" s="85">
        <f t="shared" si="19"/>
        <v>9</v>
      </c>
      <c r="J171" s="86"/>
      <c r="K171" s="86"/>
      <c r="L171" s="86"/>
      <c r="M171" s="86"/>
      <c r="N171" s="86"/>
      <c r="O171" s="92"/>
    </row>
    <row r="172" spans="1:15" ht="12.75">
      <c r="A172" s="12">
        <v>16</v>
      </c>
      <c r="B172" s="47">
        <v>1988</v>
      </c>
      <c r="C172" s="2" t="s">
        <v>112</v>
      </c>
      <c r="D172" s="8">
        <v>24</v>
      </c>
      <c r="E172" s="6">
        <f t="shared" si="18"/>
        <v>21.6</v>
      </c>
      <c r="F172" s="10">
        <v>1</v>
      </c>
      <c r="G172" s="80">
        <f t="shared" si="17"/>
        <v>24</v>
      </c>
      <c r="H172" s="87">
        <f>SUM(G158:G172)</f>
        <v>413</v>
      </c>
      <c r="I172" s="85">
        <f t="shared" si="19"/>
        <v>21.6</v>
      </c>
      <c r="J172" s="87">
        <f>SUM(I158:I172)</f>
        <v>371.7</v>
      </c>
      <c r="K172" s="85">
        <f>J172*333.54/2608.33</f>
        <v>47.53110917713633</v>
      </c>
      <c r="L172" s="85">
        <f>SUM(J172:K172)</f>
        <v>419.2311091771363</v>
      </c>
      <c r="M172" s="85">
        <f>L172*3064.6/2395.34</f>
        <v>536.3646318202225</v>
      </c>
      <c r="N172" s="85">
        <f>M172*299.82/3763.83</f>
        <v>42.72585210074289</v>
      </c>
      <c r="O172" s="96">
        <f>SUM(M172:N172)</f>
        <v>579.0904839209654</v>
      </c>
    </row>
    <row r="173" spans="1:15" ht="12.75">
      <c r="A173" s="12"/>
      <c r="B173" s="10"/>
      <c r="C173" s="2"/>
      <c r="D173" s="6"/>
      <c r="E173" s="6"/>
      <c r="F173" s="10"/>
      <c r="G173" s="6">
        <f aca="true" t="shared" si="20" ref="G173:O173">SUM(G6:G172)</f>
        <v>2953.7</v>
      </c>
      <c r="H173" s="6">
        <f t="shared" si="20"/>
        <v>2953.7</v>
      </c>
      <c r="I173" s="6">
        <f t="shared" si="20"/>
        <v>2608.329999999999</v>
      </c>
      <c r="J173" s="6">
        <f t="shared" si="20"/>
        <v>2608.33</v>
      </c>
      <c r="K173" s="6">
        <f t="shared" si="20"/>
        <v>333.54</v>
      </c>
      <c r="L173" s="6">
        <f t="shared" si="20"/>
        <v>2941.8699999999994</v>
      </c>
      <c r="M173" s="6">
        <f t="shared" si="20"/>
        <v>3763.830939240359</v>
      </c>
      <c r="N173" s="6">
        <f t="shared" si="20"/>
        <v>299.8200748182155</v>
      </c>
      <c r="O173" s="13">
        <f t="shared" si="20"/>
        <v>4063.651014058574</v>
      </c>
    </row>
    <row r="174" spans="1:15" ht="12.75">
      <c r="A174" s="107"/>
      <c r="B174" s="108"/>
      <c r="C174" s="109"/>
      <c r="D174" s="110"/>
      <c r="E174" s="110"/>
      <c r="F174" s="108"/>
      <c r="G174" s="110"/>
      <c r="H174" s="110"/>
      <c r="I174" s="110"/>
      <c r="J174" s="110"/>
      <c r="K174" s="110"/>
      <c r="L174" s="110"/>
      <c r="M174" s="110"/>
      <c r="N174" s="110"/>
      <c r="O174" s="111"/>
    </row>
    <row r="175" spans="1:15" ht="12.75">
      <c r="A175" s="107"/>
      <c r="B175" s="108"/>
      <c r="C175" s="109"/>
      <c r="D175" s="110"/>
      <c r="E175" s="110"/>
      <c r="F175" s="108"/>
      <c r="G175" s="110"/>
      <c r="H175" s="110"/>
      <c r="I175" s="110"/>
      <c r="J175" s="110"/>
      <c r="K175" s="110"/>
      <c r="L175" s="110"/>
      <c r="M175" s="110"/>
      <c r="N175" s="110"/>
      <c r="O175" s="111"/>
    </row>
    <row r="176" spans="1:15" s="99" customFormat="1" ht="12.75">
      <c r="A176" s="11"/>
      <c r="B176" s="11"/>
      <c r="C176" s="97" t="s">
        <v>181</v>
      </c>
      <c r="D176" s="9"/>
      <c r="E176" s="9"/>
      <c r="F176" s="11"/>
      <c r="G176" s="9"/>
      <c r="H176" s="98"/>
      <c r="O176" s="98"/>
    </row>
    <row r="177" spans="1:15" s="99" customFormat="1" ht="12.75">
      <c r="A177" s="11"/>
      <c r="B177" s="11"/>
      <c r="C177" s="5"/>
      <c r="D177" s="9"/>
      <c r="E177" s="9"/>
      <c r="F177" s="11"/>
      <c r="G177" s="100"/>
      <c r="H177" s="101"/>
      <c r="O177" s="98"/>
    </row>
    <row r="178" spans="1:15" s="102" customFormat="1" ht="29.25">
      <c r="A178" s="11"/>
      <c r="B178" s="11"/>
      <c r="C178" s="112" t="s">
        <v>83</v>
      </c>
      <c r="D178" s="9"/>
      <c r="E178" s="9"/>
      <c r="F178" s="11"/>
      <c r="G178" s="100"/>
      <c r="H178" s="101"/>
      <c r="O178" s="103"/>
    </row>
    <row r="179" spans="1:15" s="104" customFormat="1" ht="12" customHeight="1">
      <c r="A179" s="11"/>
      <c r="B179" s="11"/>
      <c r="C179" s="5" t="s">
        <v>182</v>
      </c>
      <c r="D179" s="9"/>
      <c r="E179" s="9"/>
      <c r="F179" s="11"/>
      <c r="G179" s="105"/>
      <c r="H179" s="101"/>
      <c r="O179" s="103"/>
    </row>
    <row r="180" spans="1:15" s="104" customFormat="1" ht="12" customHeight="1">
      <c r="A180" s="11"/>
      <c r="B180" s="11"/>
      <c r="C180" s="5">
        <v>96221803</v>
      </c>
      <c r="D180" s="9"/>
      <c r="E180" s="9"/>
      <c r="F180" s="11"/>
      <c r="G180" s="106"/>
      <c r="H180" s="101"/>
      <c r="O180" s="103"/>
    </row>
  </sheetData>
  <sheetProtection/>
  <hyperlinks>
    <hyperlink ref="C4" r:id="rId1" display="huijuen@gmail.com"/>
    <hyperlink ref="C37" r:id="rId2" display="waiman.soo@gmail.com"/>
    <hyperlink ref="C77" r:id="rId3" display="http://www.toastmasters.org/MainMenuCategories/Shop/ApparelGiftsOther/7073B.aspx"/>
    <hyperlink ref="C81" r:id="rId4" display="http://www.toastmasters.org/MainMenuCategories/Shop/ApparelGiftsOther/7073B.aspx"/>
    <hyperlink ref="C61" r:id="rId5" display="sathya_moorthi@yahoo.com"/>
    <hyperlink ref="C67" r:id="rId6" display="sagitarius99@gmail.com"/>
    <hyperlink ref="C84" r:id="rId7" display="lsehleng@singnet.com.sg"/>
    <hyperlink ref="C14" r:id="rId8" display="yuyuansharp@gmail.com"/>
    <hyperlink ref="C24" r:id="rId9" display="warobin@gmail.com"/>
    <hyperlink ref="C135" r:id="rId10" display="deltasigma123@gmail.com"/>
    <hyperlink ref="C128" r:id="rId11" display="Toastmasters@Hope"/>
    <hyperlink ref="C130" r:id="rId12" display="chingkwockwing@gmail.com"/>
    <hyperlink ref="C153" r:id="rId13" display="peterleeec@yahoo.com"/>
    <hyperlink ref="C98" r:id="rId14" display="Toastmasters@Hope"/>
    <hyperlink ref="C100" r:id="rId15" display="saj.kumar.k@sap.com"/>
    <hyperlink ref="C140" r:id="rId16" display="april.serrano@barclays.com"/>
    <hyperlink ref="C115" r:id="rId17" display="gsub1951@gmail.com"/>
    <hyperlink ref="C120" r:id="rId18" display="mrmohamadsaddiq@gmail.com"/>
    <hyperlink ref="C125" r:id="rId19" display="vsmoorthy@hotmail.com"/>
    <hyperlink ref="C145" r:id="rId20" display="rchan@ra.rockwell.com"/>
  </hyperlinks>
  <printOptions/>
  <pageMargins left="0.75" right="0.25" top="1" bottom="1" header="0.5" footer="0.5"/>
  <pageSetup fitToHeight="0" fitToWidth="1" horizontalDpi="600" verticalDpi="600" orientation="landscape" paperSize="9" scale="71" r:id="rId2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2014-07-07T07:54:13Z</cp:lastPrinted>
  <dcterms:created xsi:type="dcterms:W3CDTF">2006-02-25T13:48:34Z</dcterms:created>
  <dcterms:modified xsi:type="dcterms:W3CDTF">2014-09-02T15:20:04Z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