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<sst xmlns="http://schemas.openxmlformats.org/spreadsheetml/2006/main" count="96" uniqueCount="73">
  <si>
    <t>Item Code</t>
  </si>
  <si>
    <t>Description</t>
  </si>
  <si>
    <t>Qty</t>
  </si>
  <si>
    <t>Amount</t>
  </si>
  <si>
    <t>No.</t>
  </si>
  <si>
    <t>Email:</t>
  </si>
  <si>
    <t>Mobile:</t>
  </si>
  <si>
    <t xml:space="preserve">Club Name: </t>
  </si>
  <si>
    <t>Contact Person:</t>
  </si>
  <si>
    <t>Tay Yiang Ping</t>
  </si>
  <si>
    <t>SRC Toastmasters</t>
  </si>
  <si>
    <t>Prem Methani</t>
  </si>
  <si>
    <t>p.methani@gmail.com</t>
  </si>
  <si>
    <t>How To Conduct Productive Meetings</t>
  </si>
  <si>
    <t>Parliamentary Procedure in Action</t>
  </si>
  <si>
    <t>Leadership, Part I: Characteristics of Effective Leaders</t>
  </si>
  <si>
    <t>Leadership, Part II: Developing your Leadership Skills</t>
  </si>
  <si>
    <t>Leadership, Part III: Working in the Team Environment</t>
  </si>
  <si>
    <t>Improving Your Management Skills</t>
  </si>
  <si>
    <t>Speechcraft Starter Kit</t>
  </si>
  <si>
    <t>How to Listen Effectively</t>
  </si>
  <si>
    <t>The Art of Effective Evaluation</t>
  </si>
  <si>
    <t>Building Your Thinking Power: Part I: Mental Flexibility</t>
  </si>
  <si>
    <t>Building Your Thinking Power: Part II: The Power of Ideas</t>
  </si>
  <si>
    <t>From Speaker to Trainer</t>
  </si>
  <si>
    <t>5801Z</t>
  </si>
  <si>
    <t>Club Officer Pin Set (8 pins)</t>
  </si>
  <si>
    <t>Duman High School</t>
  </si>
  <si>
    <t>Tan Chien Huah</t>
  </si>
  <si>
    <t>tan.chienhuah@dhs.sg</t>
  </si>
  <si>
    <t>Gavel</t>
  </si>
  <si>
    <t xml:space="preserve"> </t>
  </si>
  <si>
    <t>Competent Communicator Manuals</t>
  </si>
  <si>
    <t>393CC</t>
  </si>
  <si>
    <t>CC Ribbon Set (set of 10)</t>
  </si>
  <si>
    <t>ACCA TOASTMASTER CLUB</t>
  </si>
  <si>
    <t>Barbara Liu</t>
  </si>
  <si>
    <t>barbara_liu2000@yahoo.com</t>
  </si>
  <si>
    <t>Ballots and Brief Evaluation(set of 500)</t>
  </si>
  <si>
    <t>Astro Toastmasters @ Radin Mas CC</t>
  </si>
  <si>
    <t>Li Shan Shan</t>
  </si>
  <si>
    <t>ssli8215@live.com</t>
  </si>
  <si>
    <t>226N</t>
  </si>
  <si>
    <t>Special Occasion Speeches</t>
  </si>
  <si>
    <t>226O</t>
  </si>
  <si>
    <t>Humourously Speaking</t>
  </si>
  <si>
    <t>226B</t>
  </si>
  <si>
    <t>Speaking to Inform</t>
  </si>
  <si>
    <t xml:space="preserve">Ladies Crossover Polo (XL)
</t>
  </si>
  <si>
    <t>1916A</t>
  </si>
  <si>
    <t>Gavel Paperweight</t>
  </si>
  <si>
    <t>226L</t>
  </si>
  <si>
    <t>Interpretive Speaking</t>
  </si>
  <si>
    <t>stock</t>
  </si>
  <si>
    <t>unit price US</t>
  </si>
  <si>
    <t>Less 10%-20% Discount</t>
  </si>
  <si>
    <t>Total before Discount</t>
  </si>
  <si>
    <t>After Discount</t>
  </si>
  <si>
    <t>Total after Discount</t>
  </si>
  <si>
    <t>Total US</t>
  </si>
  <si>
    <t>Totol S$</t>
  </si>
  <si>
    <t>GST+ Ins+ Handling from DHL $126.58</t>
  </si>
  <si>
    <t xml:space="preserve">US$1,368.26/ S$1,978.03 exchange rate </t>
  </si>
  <si>
    <t>Apportion Shipping Charges $276.61</t>
  </si>
  <si>
    <t>Division A</t>
  </si>
  <si>
    <t>Goh Sor Hoon</t>
  </si>
  <si>
    <t>366A</t>
  </si>
  <si>
    <t>Glass Mug (Smedley Quote)</t>
  </si>
  <si>
    <t>Youth Leadership: Kit</t>
  </si>
  <si>
    <t>Bukit Merah TMC</t>
  </si>
  <si>
    <t>Andrew Kuan</t>
  </si>
  <si>
    <t>gohsorhoon@gmail.com</t>
  </si>
  <si>
    <t>kuanandrew@gmail.com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</si>
</sst>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_);\(#,##0.000\)"/>
    <numFmt numFmtId="166" formatCode="#,##0.0000_);\(#,##0.0000\)"/>
    <numFmt numFmtId="167" formatCode="0.0000"/>
    <numFmt numFmtId="168" formatCode="0.000"/>
    <numFmt numFmtId="169" formatCode="#,##0.00000_);\(#,##0.00000\)"/>
    <numFmt numFmtId="170" formatCode="#,##0.000000_);\(#,##0.0000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&quot;$&quot;#,##0.00\ ;&quot;$&quot;\(#,##0.0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right" vertical="top" wrapText="1"/>
    </xf>
    <xf numFmtId="164" fontId="0" fillId="0" borderId="10" xfId="0" applyNumberFormat="1" applyFont="1" applyFill="1" applyBorder="1" applyAlignment="1">
      <alignment vertical="top" wrapText="1"/>
    </xf>
    <xf numFmtId="8" fontId="0" fillId="0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vertical="top" wrapText="1"/>
    </xf>
    <xf numFmtId="0" fontId="1" fillId="0" borderId="12" xfId="0" applyFont="1" applyBorder="1" applyAlignment="1">
      <alignment horizontal="left" vertical="top"/>
    </xf>
    <xf numFmtId="0" fontId="1" fillId="0" borderId="10" xfId="0" applyFont="1" applyBorder="1" applyAlignment="1">
      <alignment wrapText="1"/>
    </xf>
    <xf numFmtId="0" fontId="0" fillId="33" borderId="0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164" fontId="0" fillId="33" borderId="0" xfId="0" applyNumberFormat="1" applyFont="1" applyFill="1" applyBorder="1" applyAlignment="1">
      <alignment horizontal="right"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top" wrapText="1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vertical="top" wrapText="1"/>
    </xf>
    <xf numFmtId="164" fontId="0" fillId="33" borderId="10" xfId="0" applyNumberFormat="1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10" xfId="53" applyFill="1" applyBorder="1" applyAlignment="1" applyProtection="1">
      <alignment horizontal="left" vertical="top" wrapText="1"/>
      <protection/>
    </xf>
    <xf numFmtId="0" fontId="45" fillId="0" borderId="10" xfId="0" applyFont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/>
    </xf>
    <xf numFmtId="8" fontId="1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4" fillId="0" borderId="14" xfId="53" applyFill="1" applyBorder="1" applyAlignment="1" applyProtection="1">
      <alignment horizontal="left" vertical="top" wrapText="1"/>
      <protection/>
    </xf>
    <xf numFmtId="0" fontId="0" fillId="0" borderId="14" xfId="0" applyFont="1" applyFill="1" applyBorder="1" applyAlignment="1">
      <alignment horizontal="left" vertical="top" wrapText="1"/>
    </xf>
    <xf numFmtId="164" fontId="25" fillId="0" borderId="10" xfId="0" applyNumberFormat="1" applyFont="1" applyFill="1" applyBorder="1" applyAlignment="1">
      <alignment horizontal="center" vertical="top" wrapText="1"/>
    </xf>
    <xf numFmtId="164" fontId="26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33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 horizontal="center" vertical="top" wrapText="1"/>
    </xf>
    <xf numFmtId="164" fontId="1" fillId="34" borderId="10" xfId="0" applyNumberFormat="1" applyFont="1" applyFill="1" applyBorder="1" applyAlignment="1">
      <alignment/>
    </xf>
    <xf numFmtId="8" fontId="1" fillId="0" borderId="0" xfId="0" applyNumberFormat="1" applyFont="1" applyAlignment="1">
      <alignment wrapText="1"/>
    </xf>
    <xf numFmtId="0" fontId="1" fillId="0" borderId="10" xfId="0" applyFont="1" applyBorder="1" applyAlignment="1">
      <alignment horizontal="right" wrapText="1"/>
    </xf>
    <xf numFmtId="0" fontId="0" fillId="0" borderId="12" xfId="0" applyFont="1" applyBorder="1" applyAlignment="1">
      <alignment horizontal="center" vertical="top"/>
    </xf>
    <xf numFmtId="8" fontId="1" fillId="0" borderId="10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.methani@gmail.com" TargetMode="External" /><Relationship Id="rId2" Type="http://schemas.openxmlformats.org/officeDocument/2006/relationships/hyperlink" Target="mailto:tan.chienhuah@dhs.sg" TargetMode="External" /><Relationship Id="rId3" Type="http://schemas.openxmlformats.org/officeDocument/2006/relationships/hyperlink" Target="mailto:barbara_liu2000@yahoo.com" TargetMode="External" /><Relationship Id="rId4" Type="http://schemas.openxmlformats.org/officeDocument/2006/relationships/hyperlink" Target="mailto:ssli8215@live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31">
      <selection activeCell="R37" sqref="R37"/>
    </sheetView>
  </sheetViews>
  <sheetFormatPr defaultColWidth="9.140625" defaultRowHeight="12.75"/>
  <cols>
    <col min="1" max="1" width="7.8515625" style="10" customWidth="1"/>
    <col min="2" max="2" width="16.421875" style="10" customWidth="1"/>
    <col min="3" max="3" width="49.28125" style="4" bestFit="1" customWidth="1"/>
    <col min="4" max="5" width="8.421875" style="8" customWidth="1"/>
    <col min="6" max="6" width="5.140625" style="10" customWidth="1"/>
    <col min="7" max="7" width="9.140625" style="8" customWidth="1"/>
    <col min="13" max="13" width="11.421875" style="0" customWidth="1"/>
    <col min="15" max="15" width="9.140625" style="34" customWidth="1"/>
  </cols>
  <sheetData>
    <row r="1" spans="1:15" s="50" customFormat="1" ht="71.25" customHeight="1">
      <c r="A1" s="45" t="s">
        <v>4</v>
      </c>
      <c r="B1" s="46" t="s">
        <v>0</v>
      </c>
      <c r="C1" s="46" t="s">
        <v>1</v>
      </c>
      <c r="D1" s="46" t="s">
        <v>54</v>
      </c>
      <c r="E1" s="47" t="s">
        <v>55</v>
      </c>
      <c r="F1" s="46" t="s">
        <v>2</v>
      </c>
      <c r="G1" s="48" t="s">
        <v>3</v>
      </c>
      <c r="H1" s="48" t="s">
        <v>56</v>
      </c>
      <c r="I1" s="48" t="s">
        <v>57</v>
      </c>
      <c r="J1" s="48" t="s">
        <v>58</v>
      </c>
      <c r="K1" s="48" t="s">
        <v>63</v>
      </c>
      <c r="L1" s="48" t="s">
        <v>59</v>
      </c>
      <c r="M1" s="48" t="s">
        <v>62</v>
      </c>
      <c r="N1" s="49" t="s">
        <v>61</v>
      </c>
      <c r="O1" s="49" t="s">
        <v>60</v>
      </c>
    </row>
    <row r="2" spans="1:15" s="1" customFormat="1" ht="12" customHeight="1">
      <c r="A2" s="16"/>
      <c r="B2" s="15" t="s">
        <v>7</v>
      </c>
      <c r="C2" s="27" t="s">
        <v>10</v>
      </c>
      <c r="D2" s="12"/>
      <c r="E2" s="12"/>
      <c r="F2" s="13"/>
      <c r="G2" s="14"/>
      <c r="H2" s="16"/>
      <c r="I2" s="16"/>
      <c r="J2" s="16"/>
      <c r="K2" s="16"/>
      <c r="L2" s="16"/>
      <c r="M2" s="16"/>
      <c r="N2" s="16"/>
      <c r="O2" s="16"/>
    </row>
    <row r="3" spans="1:15" s="1" customFormat="1" ht="12" customHeight="1">
      <c r="A3" s="16"/>
      <c r="B3" s="15" t="s">
        <v>8</v>
      </c>
      <c r="C3" s="27" t="s">
        <v>11</v>
      </c>
      <c r="D3" s="12"/>
      <c r="E3" s="12"/>
      <c r="F3" s="13"/>
      <c r="G3" s="14"/>
      <c r="H3" s="16"/>
      <c r="I3" s="16"/>
      <c r="J3" s="16"/>
      <c r="K3" s="16"/>
      <c r="L3" s="16"/>
      <c r="M3" s="16"/>
      <c r="N3" s="16"/>
      <c r="O3" s="16"/>
    </row>
    <row r="4" spans="1:15" s="1" customFormat="1" ht="12" customHeight="1">
      <c r="A4" s="16"/>
      <c r="B4" s="15" t="s">
        <v>5</v>
      </c>
      <c r="C4" s="28" t="s">
        <v>12</v>
      </c>
      <c r="D4" s="12"/>
      <c r="E4" s="12"/>
      <c r="F4" s="13"/>
      <c r="G4" s="14"/>
      <c r="H4" s="16"/>
      <c r="I4" s="16"/>
      <c r="J4" s="16"/>
      <c r="K4" s="16"/>
      <c r="L4" s="16"/>
      <c r="M4" s="16"/>
      <c r="N4" s="16"/>
      <c r="O4" s="16"/>
    </row>
    <row r="5" spans="1:15" s="1" customFormat="1" ht="12" customHeight="1">
      <c r="A5" s="16"/>
      <c r="B5" s="15" t="s">
        <v>6</v>
      </c>
      <c r="C5" s="27">
        <v>97116016</v>
      </c>
      <c r="D5" s="12"/>
      <c r="E5" s="12"/>
      <c r="F5" s="13"/>
      <c r="G5" s="14"/>
      <c r="H5" s="16"/>
      <c r="I5" s="16"/>
      <c r="J5" s="16"/>
      <c r="K5" s="16"/>
      <c r="L5" s="16"/>
      <c r="M5" s="16"/>
      <c r="N5" s="16"/>
      <c r="O5" s="16"/>
    </row>
    <row r="6" spans="1:15" s="2" customFormat="1" ht="12" customHeight="1">
      <c r="A6" s="11">
        <v>1</v>
      </c>
      <c r="B6" s="9">
        <v>236</v>
      </c>
      <c r="C6" s="29" t="s">
        <v>13</v>
      </c>
      <c r="D6" s="5">
        <v>28</v>
      </c>
      <c r="E6" s="5">
        <f>D6*0.9</f>
        <v>25.2</v>
      </c>
      <c r="F6" s="9">
        <v>1</v>
      </c>
      <c r="G6" s="5">
        <f>D6*F6</f>
        <v>28</v>
      </c>
      <c r="H6" s="51"/>
      <c r="I6" s="53">
        <f>E6*F6</f>
        <v>25.2</v>
      </c>
      <c r="J6" s="51"/>
      <c r="K6" s="51"/>
      <c r="L6" s="51"/>
      <c r="M6" s="51"/>
      <c r="N6" s="51"/>
      <c r="O6" s="56"/>
    </row>
    <row r="7" spans="1:15" s="2" customFormat="1" ht="12" customHeight="1">
      <c r="A7" s="11">
        <v>2</v>
      </c>
      <c r="B7" s="9">
        <v>237</v>
      </c>
      <c r="C7" s="29" t="s">
        <v>14</v>
      </c>
      <c r="D7" s="5">
        <v>30</v>
      </c>
      <c r="E7" s="5">
        <f aca="true" t="shared" si="0" ref="E7:E17">D7*0.9</f>
        <v>27</v>
      </c>
      <c r="F7" s="9">
        <v>1</v>
      </c>
      <c r="G7" s="5">
        <f aca="true" t="shared" si="1" ref="G7:G17">D7*F7</f>
        <v>30</v>
      </c>
      <c r="H7" s="51"/>
      <c r="I7" s="53">
        <f aca="true" t="shared" si="2" ref="I7:I17">E7*F7</f>
        <v>27</v>
      </c>
      <c r="J7" s="51"/>
      <c r="K7" s="51"/>
      <c r="L7" s="51"/>
      <c r="M7" s="51"/>
      <c r="N7" s="51"/>
      <c r="O7" s="56"/>
    </row>
    <row r="8" spans="1:15" s="2" customFormat="1" ht="12" customHeight="1">
      <c r="A8" s="11">
        <v>3</v>
      </c>
      <c r="B8" s="9">
        <v>255</v>
      </c>
      <c r="C8" s="29" t="s">
        <v>15</v>
      </c>
      <c r="D8" s="5">
        <v>40</v>
      </c>
      <c r="E8" s="5">
        <f t="shared" si="0"/>
        <v>36</v>
      </c>
      <c r="F8" s="9">
        <v>1</v>
      </c>
      <c r="G8" s="5">
        <f t="shared" si="1"/>
        <v>40</v>
      </c>
      <c r="H8" s="51"/>
      <c r="I8" s="53">
        <f t="shared" si="2"/>
        <v>36</v>
      </c>
      <c r="J8" s="51"/>
      <c r="K8" s="51"/>
      <c r="L8" s="51"/>
      <c r="M8" s="51"/>
      <c r="N8" s="51"/>
      <c r="O8" s="56"/>
    </row>
    <row r="9" spans="1:15" s="2" customFormat="1" ht="12" customHeight="1">
      <c r="A9" s="11">
        <v>4</v>
      </c>
      <c r="B9" s="9">
        <v>256</v>
      </c>
      <c r="C9" s="29" t="s">
        <v>16</v>
      </c>
      <c r="D9" s="5">
        <v>40</v>
      </c>
      <c r="E9" s="5">
        <f t="shared" si="0"/>
        <v>36</v>
      </c>
      <c r="F9" s="9">
        <v>1</v>
      </c>
      <c r="G9" s="5">
        <f t="shared" si="1"/>
        <v>40</v>
      </c>
      <c r="H9" s="51"/>
      <c r="I9" s="53">
        <f t="shared" si="2"/>
        <v>36</v>
      </c>
      <c r="J9" s="51"/>
      <c r="K9" s="51"/>
      <c r="L9" s="51"/>
      <c r="M9" s="51"/>
      <c r="N9" s="51"/>
      <c r="O9" s="56"/>
    </row>
    <row r="10" spans="1:15" s="2" customFormat="1" ht="12" customHeight="1">
      <c r="A10" s="11">
        <v>5</v>
      </c>
      <c r="B10" s="9">
        <v>258</v>
      </c>
      <c r="C10" s="29" t="s">
        <v>17</v>
      </c>
      <c r="D10" s="5">
        <v>40</v>
      </c>
      <c r="E10" s="5">
        <f t="shared" si="0"/>
        <v>36</v>
      </c>
      <c r="F10" s="9">
        <v>1</v>
      </c>
      <c r="G10" s="5">
        <f t="shared" si="1"/>
        <v>40</v>
      </c>
      <c r="H10" s="51"/>
      <c r="I10" s="53">
        <f t="shared" si="2"/>
        <v>36</v>
      </c>
      <c r="J10" s="51"/>
      <c r="K10" s="51"/>
      <c r="L10" s="51"/>
      <c r="M10" s="51"/>
      <c r="N10" s="51"/>
      <c r="O10" s="56"/>
    </row>
    <row r="11" spans="1:15" s="2" customFormat="1" ht="12" customHeight="1">
      <c r="A11" s="11">
        <v>6</v>
      </c>
      <c r="B11" s="9">
        <v>259</v>
      </c>
      <c r="C11" s="29" t="s">
        <v>18</v>
      </c>
      <c r="D11" s="5">
        <v>40</v>
      </c>
      <c r="E11" s="5">
        <f t="shared" si="0"/>
        <v>36</v>
      </c>
      <c r="F11" s="9">
        <v>1</v>
      </c>
      <c r="G11" s="5">
        <f t="shared" si="1"/>
        <v>40</v>
      </c>
      <c r="H11" s="51"/>
      <c r="I11" s="53">
        <f t="shared" si="2"/>
        <v>36</v>
      </c>
      <c r="J11" s="51"/>
      <c r="K11" s="51"/>
      <c r="L11" s="51"/>
      <c r="M11" s="51"/>
      <c r="N11" s="51"/>
      <c r="O11" s="56"/>
    </row>
    <row r="12" spans="1:15" s="2" customFormat="1" ht="12" customHeight="1">
      <c r="A12" s="11">
        <v>7</v>
      </c>
      <c r="B12" s="9">
        <v>205</v>
      </c>
      <c r="C12" s="29" t="s">
        <v>19</v>
      </c>
      <c r="D12" s="7">
        <v>20</v>
      </c>
      <c r="E12" s="5">
        <f t="shared" si="0"/>
        <v>18</v>
      </c>
      <c r="F12" s="9">
        <v>1</v>
      </c>
      <c r="G12" s="5">
        <f t="shared" si="1"/>
        <v>20</v>
      </c>
      <c r="H12" s="51"/>
      <c r="I12" s="53">
        <f t="shared" si="2"/>
        <v>18</v>
      </c>
      <c r="J12" s="51"/>
      <c r="K12" s="51"/>
      <c r="L12" s="51"/>
      <c r="M12" s="51"/>
      <c r="N12" s="51"/>
      <c r="O12" s="56"/>
    </row>
    <row r="13" spans="1:15" s="2" customFormat="1" ht="12" customHeight="1">
      <c r="A13" s="11">
        <v>8</v>
      </c>
      <c r="B13" s="9">
        <v>242</v>
      </c>
      <c r="C13" s="29" t="s">
        <v>20</v>
      </c>
      <c r="D13" s="6">
        <v>30</v>
      </c>
      <c r="E13" s="5">
        <f t="shared" si="0"/>
        <v>27</v>
      </c>
      <c r="F13" s="9">
        <v>1</v>
      </c>
      <c r="G13" s="5">
        <f t="shared" si="1"/>
        <v>30</v>
      </c>
      <c r="H13" s="51"/>
      <c r="I13" s="53">
        <f t="shared" si="2"/>
        <v>27</v>
      </c>
      <c r="J13" s="51"/>
      <c r="K13" s="51"/>
      <c r="L13" s="51"/>
      <c r="M13" s="51"/>
      <c r="N13" s="51"/>
      <c r="O13" s="56"/>
    </row>
    <row r="14" spans="1:15" s="3" customFormat="1" ht="12" customHeight="1">
      <c r="A14" s="11">
        <v>9</v>
      </c>
      <c r="B14" s="9">
        <v>251</v>
      </c>
      <c r="C14" s="29" t="s">
        <v>21</v>
      </c>
      <c r="D14" s="5">
        <v>50</v>
      </c>
      <c r="E14" s="5">
        <f t="shared" si="0"/>
        <v>45</v>
      </c>
      <c r="F14" s="9">
        <v>1</v>
      </c>
      <c r="G14" s="5">
        <f t="shared" si="1"/>
        <v>50</v>
      </c>
      <c r="H14" s="51"/>
      <c r="I14" s="53">
        <f t="shared" si="2"/>
        <v>45</v>
      </c>
      <c r="J14" s="51"/>
      <c r="K14" s="51"/>
      <c r="L14" s="51"/>
      <c r="M14" s="51"/>
      <c r="N14" s="51"/>
      <c r="O14" s="56"/>
    </row>
    <row r="15" spans="1:15" s="2" customFormat="1" ht="12" customHeight="1">
      <c r="A15" s="11">
        <v>10</v>
      </c>
      <c r="B15" s="9">
        <v>253</v>
      </c>
      <c r="C15" s="29" t="s">
        <v>22</v>
      </c>
      <c r="D15" s="7">
        <v>50</v>
      </c>
      <c r="E15" s="5">
        <f t="shared" si="0"/>
        <v>45</v>
      </c>
      <c r="F15" s="9">
        <v>1</v>
      </c>
      <c r="G15" s="5">
        <f t="shared" si="1"/>
        <v>50</v>
      </c>
      <c r="H15" s="51"/>
      <c r="I15" s="53">
        <f t="shared" si="2"/>
        <v>45</v>
      </c>
      <c r="J15" s="51"/>
      <c r="K15" s="51"/>
      <c r="L15" s="51"/>
      <c r="M15" s="51"/>
      <c r="N15" s="51"/>
      <c r="O15" s="56"/>
    </row>
    <row r="16" spans="1:15" s="2" customFormat="1" ht="12" customHeight="1">
      <c r="A16" s="11">
        <v>11</v>
      </c>
      <c r="B16" s="9">
        <v>254</v>
      </c>
      <c r="C16" s="29" t="s">
        <v>23</v>
      </c>
      <c r="D16" s="5">
        <v>50</v>
      </c>
      <c r="E16" s="5">
        <f t="shared" si="0"/>
        <v>45</v>
      </c>
      <c r="F16" s="9">
        <v>1</v>
      </c>
      <c r="G16" s="5">
        <f t="shared" si="1"/>
        <v>50</v>
      </c>
      <c r="H16" s="51"/>
      <c r="I16" s="53">
        <f t="shared" si="2"/>
        <v>45</v>
      </c>
      <c r="J16" s="51"/>
      <c r="K16" s="51"/>
      <c r="L16" s="51"/>
      <c r="M16" s="51"/>
      <c r="N16" s="51"/>
      <c r="O16" s="56"/>
    </row>
    <row r="17" spans="1:15" s="2" customFormat="1" ht="12" customHeight="1">
      <c r="A17" s="11">
        <v>12</v>
      </c>
      <c r="B17" s="9">
        <v>257</v>
      </c>
      <c r="C17" s="29" t="s">
        <v>24</v>
      </c>
      <c r="D17" s="7">
        <v>40</v>
      </c>
      <c r="E17" s="5">
        <f t="shared" si="0"/>
        <v>36</v>
      </c>
      <c r="F17" s="9">
        <v>1</v>
      </c>
      <c r="G17" s="5">
        <f t="shared" si="1"/>
        <v>40</v>
      </c>
      <c r="H17" s="53">
        <f>SUM(G6:G17)</f>
        <v>458</v>
      </c>
      <c r="I17" s="53">
        <f t="shared" si="2"/>
        <v>36</v>
      </c>
      <c r="J17" s="53">
        <f>SUM(I6:I17)</f>
        <v>412.2</v>
      </c>
      <c r="K17" s="53">
        <f>J17*276.61/1091.65</f>
        <v>104.44615215499473</v>
      </c>
      <c r="L17" s="53">
        <f>SUM(J17:K17)</f>
        <v>516.6461521549948</v>
      </c>
      <c r="M17" s="53">
        <f>L17*1978.03/1368.26</f>
        <v>746.8913717766684</v>
      </c>
      <c r="N17" s="53">
        <f>M17*126.58/1978.03</f>
        <v>47.79579169147621</v>
      </c>
      <c r="O17" s="59">
        <f>SUM(M17:N17)</f>
        <v>794.6871634681446</v>
      </c>
    </row>
    <row r="18" spans="1:15" s="1" customFormat="1" ht="12" customHeight="1">
      <c r="A18" s="16"/>
      <c r="B18" s="15" t="s">
        <v>7</v>
      </c>
      <c r="C18" s="27" t="s">
        <v>69</v>
      </c>
      <c r="D18" s="12"/>
      <c r="E18" s="12"/>
      <c r="F18" s="13"/>
      <c r="G18" s="14"/>
      <c r="H18" s="16"/>
      <c r="I18" s="16"/>
      <c r="J18" s="16"/>
      <c r="K18" s="16"/>
      <c r="L18" s="16"/>
      <c r="M18" s="16"/>
      <c r="N18" s="16"/>
      <c r="O18" s="16"/>
    </row>
    <row r="19" spans="1:15" s="1" customFormat="1" ht="12" customHeight="1">
      <c r="A19" s="16"/>
      <c r="B19" s="15" t="s">
        <v>8</v>
      </c>
      <c r="C19" s="27" t="s">
        <v>70</v>
      </c>
      <c r="D19" s="12"/>
      <c r="E19" s="12"/>
      <c r="F19" s="13"/>
      <c r="G19" s="14"/>
      <c r="H19" s="16"/>
      <c r="I19" s="16"/>
      <c r="J19" s="16"/>
      <c r="K19" s="16"/>
      <c r="L19" s="16"/>
      <c r="M19" s="16"/>
      <c r="N19" s="16"/>
      <c r="O19" s="16"/>
    </row>
    <row r="20" spans="1:15" s="1" customFormat="1" ht="12" customHeight="1">
      <c r="A20" s="16"/>
      <c r="B20" s="15" t="s">
        <v>5</v>
      </c>
      <c r="C20" s="28" t="s">
        <v>72</v>
      </c>
      <c r="D20" s="12"/>
      <c r="E20" s="12"/>
      <c r="F20" s="13"/>
      <c r="G20" s="14"/>
      <c r="H20" s="16"/>
      <c r="I20" s="16"/>
      <c r="J20" s="16"/>
      <c r="K20" s="16"/>
      <c r="L20" s="16"/>
      <c r="M20" s="16"/>
      <c r="N20" s="16"/>
      <c r="O20" s="16"/>
    </row>
    <row r="21" spans="1:15" s="1" customFormat="1" ht="12" customHeight="1">
      <c r="A21" s="16"/>
      <c r="B21" s="15" t="s">
        <v>6</v>
      </c>
      <c r="C21" s="27">
        <v>96780787</v>
      </c>
      <c r="D21" s="12"/>
      <c r="E21" s="12"/>
      <c r="F21" s="13"/>
      <c r="G21" s="14"/>
      <c r="H21" s="16"/>
      <c r="I21" s="16"/>
      <c r="J21" s="16"/>
      <c r="K21" s="16"/>
      <c r="L21" s="16"/>
      <c r="M21" s="16"/>
      <c r="N21" s="16"/>
      <c r="O21" s="16"/>
    </row>
    <row r="22" spans="1:15" s="2" customFormat="1" ht="12" customHeight="1">
      <c r="A22" s="11">
        <v>1</v>
      </c>
      <c r="B22" s="9">
        <v>236</v>
      </c>
      <c r="C22" s="29" t="s">
        <v>13</v>
      </c>
      <c r="D22" s="5">
        <v>28</v>
      </c>
      <c r="E22" s="5">
        <f>D22*0.9</f>
        <v>25.2</v>
      </c>
      <c r="F22" s="9">
        <v>1</v>
      </c>
      <c r="G22" s="5">
        <f>D22*F22</f>
        <v>28</v>
      </c>
      <c r="H22" s="51"/>
      <c r="I22" s="53">
        <f>E22*F22</f>
        <v>25.2</v>
      </c>
      <c r="J22" s="51"/>
      <c r="K22" s="51"/>
      <c r="L22" s="51"/>
      <c r="M22" s="51"/>
      <c r="N22" s="51"/>
      <c r="O22" s="56"/>
    </row>
    <row r="23" spans="1:15" s="2" customFormat="1" ht="12" customHeight="1">
      <c r="A23" s="11">
        <v>2</v>
      </c>
      <c r="B23" s="9">
        <v>811</v>
      </c>
      <c r="C23" s="29" t="s">
        <v>68</v>
      </c>
      <c r="D23" s="5">
        <v>17</v>
      </c>
      <c r="E23" s="5">
        <f>D23*0.9</f>
        <v>15.3</v>
      </c>
      <c r="F23" s="9">
        <v>1</v>
      </c>
      <c r="G23" s="5">
        <f>D23*F23</f>
        <v>17</v>
      </c>
      <c r="H23" s="53">
        <f>SUM(G22:G23)</f>
        <v>45</v>
      </c>
      <c r="I23" s="53">
        <f>E23*F23</f>
        <v>15.3</v>
      </c>
      <c r="J23" s="53">
        <f>SUM(I22:I23)</f>
        <v>40.5</v>
      </c>
      <c r="K23" s="53">
        <f>J23*276.61/1091.65</f>
        <v>10.262176521778958</v>
      </c>
      <c r="L23" s="53">
        <f>SUM(J23:K23)</f>
        <v>50.762176521778954</v>
      </c>
      <c r="M23" s="53">
        <f>L23*1978.03/1368.26</f>
        <v>73.38452342783859</v>
      </c>
      <c r="N23" s="53">
        <f>M23*126.58/1978.03</f>
        <v>4.696093070123208</v>
      </c>
      <c r="O23" s="59">
        <f>SUM(M23:N23)</f>
        <v>78.0806164979618</v>
      </c>
    </row>
    <row r="24" spans="1:15" s="1" customFormat="1" ht="12" customHeight="1">
      <c r="A24" s="16"/>
      <c r="B24" s="15" t="s">
        <v>7</v>
      </c>
      <c r="C24" s="42" t="s">
        <v>39</v>
      </c>
      <c r="D24" s="12"/>
      <c r="E24" s="12"/>
      <c r="F24" s="13"/>
      <c r="G24" s="14"/>
      <c r="H24" s="16"/>
      <c r="I24" s="16"/>
      <c r="J24" s="16"/>
      <c r="K24" s="16"/>
      <c r="L24" s="16"/>
      <c r="M24" s="16"/>
      <c r="N24" s="16"/>
      <c r="O24" s="16"/>
    </row>
    <row r="25" spans="1:15" s="1" customFormat="1" ht="12" customHeight="1">
      <c r="A25" s="16"/>
      <c r="B25" s="15" t="s">
        <v>8</v>
      </c>
      <c r="C25" s="42" t="s">
        <v>40</v>
      </c>
      <c r="D25" s="12"/>
      <c r="E25" s="12"/>
      <c r="F25" s="13"/>
      <c r="G25" s="14"/>
      <c r="H25" s="16"/>
      <c r="I25" s="16"/>
      <c r="J25" s="16"/>
      <c r="K25" s="16"/>
      <c r="L25" s="16"/>
      <c r="M25" s="16"/>
      <c r="N25" s="16"/>
      <c r="O25" s="16"/>
    </row>
    <row r="26" spans="1:15" s="1" customFormat="1" ht="12" customHeight="1">
      <c r="A26" s="16"/>
      <c r="B26" s="15" t="s">
        <v>5</v>
      </c>
      <c r="C26" s="43" t="s">
        <v>41</v>
      </c>
      <c r="D26" s="12"/>
      <c r="E26" s="12"/>
      <c r="F26" s="13"/>
      <c r="G26" s="14"/>
      <c r="H26" s="16"/>
      <c r="I26" s="16"/>
      <c r="J26" s="16"/>
      <c r="K26" s="16"/>
      <c r="L26" s="16"/>
      <c r="M26" s="16"/>
      <c r="N26" s="16"/>
      <c r="O26" s="16"/>
    </row>
    <row r="27" spans="1:15" s="1" customFormat="1" ht="12" customHeight="1">
      <c r="A27" s="16"/>
      <c r="B27" s="15" t="s">
        <v>6</v>
      </c>
      <c r="C27" s="42">
        <v>91999767</v>
      </c>
      <c r="D27" s="12"/>
      <c r="E27" s="12"/>
      <c r="F27" s="13"/>
      <c r="G27" s="14"/>
      <c r="H27" s="16"/>
      <c r="I27" s="16"/>
      <c r="J27" s="16"/>
      <c r="K27" s="16"/>
      <c r="L27" s="16"/>
      <c r="M27" s="16"/>
      <c r="N27" s="16"/>
      <c r="O27" s="16"/>
    </row>
    <row r="28" spans="1:16" s="1" customFormat="1" ht="12" customHeight="1">
      <c r="A28" s="11">
        <v>1</v>
      </c>
      <c r="B28" s="62" t="s">
        <v>51</v>
      </c>
      <c r="C28" s="44" t="s">
        <v>52</v>
      </c>
      <c r="D28" s="5">
        <v>6</v>
      </c>
      <c r="E28" s="5"/>
      <c r="F28" s="9">
        <v>1</v>
      </c>
      <c r="G28" s="5" t="s">
        <v>53</v>
      </c>
      <c r="H28" s="16"/>
      <c r="I28" s="16"/>
      <c r="J28" s="16"/>
      <c r="K28" s="16"/>
      <c r="L28" s="16"/>
      <c r="M28" s="16"/>
      <c r="N28" s="16"/>
      <c r="O28" s="61" t="s">
        <v>53</v>
      </c>
      <c r="P28" s="63">
        <v>8.6</v>
      </c>
    </row>
    <row r="29" spans="1:16" s="2" customFormat="1" ht="12" customHeight="1">
      <c r="A29" s="11">
        <v>2</v>
      </c>
      <c r="B29" s="9" t="s">
        <v>42</v>
      </c>
      <c r="C29" s="39" t="s">
        <v>43</v>
      </c>
      <c r="D29" s="5">
        <v>6</v>
      </c>
      <c r="E29" s="5">
        <f>D29*0.9</f>
        <v>5.4</v>
      </c>
      <c r="F29" s="9">
        <v>1</v>
      </c>
      <c r="G29" s="5">
        <v>6</v>
      </c>
      <c r="H29" s="51"/>
      <c r="I29" s="53">
        <f>E29*F29</f>
        <v>5.4</v>
      </c>
      <c r="J29" s="51"/>
      <c r="K29" s="51"/>
      <c r="L29" s="51"/>
      <c r="M29" s="51"/>
      <c r="N29" s="51"/>
      <c r="O29" s="56"/>
      <c r="P29" s="51"/>
    </row>
    <row r="30" spans="1:16" s="2" customFormat="1" ht="12" customHeight="1">
      <c r="A30" s="11">
        <v>3</v>
      </c>
      <c r="B30" s="9" t="s">
        <v>44</v>
      </c>
      <c r="C30" s="39" t="s">
        <v>45</v>
      </c>
      <c r="D30" s="5">
        <v>6</v>
      </c>
      <c r="E30" s="5">
        <f>D30*0.9</f>
        <v>5.4</v>
      </c>
      <c r="F30" s="9">
        <v>1</v>
      </c>
      <c r="G30" s="5">
        <v>6</v>
      </c>
      <c r="H30" s="51"/>
      <c r="I30" s="53">
        <f>E30*F30</f>
        <v>5.4</v>
      </c>
      <c r="J30" s="51"/>
      <c r="K30" s="51"/>
      <c r="L30" s="51"/>
      <c r="M30" s="51"/>
      <c r="N30" s="51"/>
      <c r="O30" s="56"/>
      <c r="P30" s="51"/>
    </row>
    <row r="31" spans="1:16" s="2" customFormat="1" ht="12" customHeight="1">
      <c r="A31" s="11">
        <v>4</v>
      </c>
      <c r="B31" s="9" t="s">
        <v>46</v>
      </c>
      <c r="C31" s="39" t="s">
        <v>47</v>
      </c>
      <c r="D31" s="5">
        <v>6</v>
      </c>
      <c r="E31" s="5">
        <f>D31*0.9</f>
        <v>5.4</v>
      </c>
      <c r="F31" s="9">
        <v>1</v>
      </c>
      <c r="G31" s="5">
        <v>6</v>
      </c>
      <c r="H31" s="53">
        <f>SUM(G29:G31)</f>
        <v>18</v>
      </c>
      <c r="I31" s="53">
        <f>E31*F31</f>
        <v>5.4</v>
      </c>
      <c r="J31" s="53">
        <f>SUM(I29:I31)</f>
        <v>16.200000000000003</v>
      </c>
      <c r="K31" s="53">
        <f>J31*276.61/1091.65</f>
        <v>4.104870608711584</v>
      </c>
      <c r="L31" s="53">
        <f>SUM(J31:K31)</f>
        <v>20.30487060871159</v>
      </c>
      <c r="M31" s="53">
        <f>L31*1978.03/1368.26</f>
        <v>29.353809371135444</v>
      </c>
      <c r="N31" s="53">
        <f>M31*126.58/1978.03</f>
        <v>1.8784372280492838</v>
      </c>
      <c r="O31" s="60">
        <f>SUM(M31:N31)</f>
        <v>31.232246599184727</v>
      </c>
      <c r="P31" s="59">
        <f>SUM(P28,O31)</f>
        <v>39.83224659918473</v>
      </c>
    </row>
    <row r="32" spans="1:15" s="1" customFormat="1" ht="12" customHeight="1">
      <c r="A32" s="16"/>
      <c r="B32" s="15" t="s">
        <v>7</v>
      </c>
      <c r="C32" s="42" t="s">
        <v>64</v>
      </c>
      <c r="D32" s="12"/>
      <c r="E32" s="12"/>
      <c r="F32" s="13"/>
      <c r="G32" s="14"/>
      <c r="H32" s="16"/>
      <c r="I32" s="16"/>
      <c r="J32" s="16"/>
      <c r="K32" s="16"/>
      <c r="L32" s="16"/>
      <c r="M32" s="16"/>
      <c r="N32" s="16"/>
      <c r="O32" s="16"/>
    </row>
    <row r="33" spans="1:15" s="1" customFormat="1" ht="12" customHeight="1">
      <c r="A33" s="16"/>
      <c r="B33" s="15" t="s">
        <v>8</v>
      </c>
      <c r="C33" s="42" t="s">
        <v>65</v>
      </c>
      <c r="D33" s="12"/>
      <c r="E33" s="12"/>
      <c r="F33" s="13"/>
      <c r="G33" s="14"/>
      <c r="H33" s="16"/>
      <c r="I33" s="16"/>
      <c r="J33" s="16"/>
      <c r="K33" s="16"/>
      <c r="L33" s="16"/>
      <c r="M33" s="16"/>
      <c r="N33" s="16"/>
      <c r="O33" s="16"/>
    </row>
    <row r="34" spans="1:15" s="1" customFormat="1" ht="12" customHeight="1">
      <c r="A34" s="16"/>
      <c r="B34" s="15" t="s">
        <v>5</v>
      </c>
      <c r="C34" s="43" t="s">
        <v>71</v>
      </c>
      <c r="D34" s="12"/>
      <c r="E34" s="12"/>
      <c r="F34" s="13"/>
      <c r="G34" s="14"/>
      <c r="H34" s="16"/>
      <c r="I34" s="16"/>
      <c r="J34" s="16"/>
      <c r="K34" s="16"/>
      <c r="L34" s="16"/>
      <c r="M34" s="16"/>
      <c r="N34" s="16"/>
      <c r="O34" s="16"/>
    </row>
    <row r="35" spans="1:15" s="1" customFormat="1" ht="12" customHeight="1">
      <c r="A35" s="16"/>
      <c r="B35" s="15" t="s">
        <v>6</v>
      </c>
      <c r="C35" s="42">
        <v>92977647</v>
      </c>
      <c r="D35" s="12"/>
      <c r="E35" s="12"/>
      <c r="F35" s="13"/>
      <c r="G35" s="14"/>
      <c r="H35" s="16"/>
      <c r="I35" s="16"/>
      <c r="J35" s="16"/>
      <c r="K35" s="16"/>
      <c r="L35" s="16"/>
      <c r="M35" s="16"/>
      <c r="N35" s="16"/>
      <c r="O35" s="16"/>
    </row>
    <row r="36" spans="1:15" s="2" customFormat="1" ht="12" customHeight="1">
      <c r="A36" s="11">
        <v>1</v>
      </c>
      <c r="B36" s="9" t="s">
        <v>66</v>
      </c>
      <c r="C36" s="39" t="s">
        <v>67</v>
      </c>
      <c r="D36" s="5">
        <v>7</v>
      </c>
      <c r="E36" s="5">
        <f>D36*0.9</f>
        <v>6.3</v>
      </c>
      <c r="F36" s="9">
        <v>15</v>
      </c>
      <c r="G36" s="5">
        <f>D36*F36</f>
        <v>105</v>
      </c>
      <c r="H36" s="5">
        <v>105</v>
      </c>
      <c r="I36" s="53">
        <f>E36*F36</f>
        <v>94.5</v>
      </c>
      <c r="J36" s="5">
        <v>94.5</v>
      </c>
      <c r="K36" s="53">
        <f>J36*276.61/1091.65</f>
        <v>23.94507855081757</v>
      </c>
      <c r="L36" s="53">
        <f>SUM(J36:K36)</f>
        <v>118.44507855081757</v>
      </c>
      <c r="M36" s="53">
        <f>L36*1978.03/1368.26</f>
        <v>171.2305546649567</v>
      </c>
      <c r="N36" s="53">
        <f>M36*126.58/1978.03</f>
        <v>10.957550496954152</v>
      </c>
      <c r="O36" s="59">
        <f>SUM(M36:N36)</f>
        <v>182.18810516191087</v>
      </c>
    </row>
    <row r="37" spans="1:15" s="1" customFormat="1" ht="12" customHeight="1">
      <c r="A37" s="16"/>
      <c r="B37" s="15" t="s">
        <v>7</v>
      </c>
      <c r="C37" s="42" t="s">
        <v>35</v>
      </c>
      <c r="D37" s="12"/>
      <c r="E37" s="12"/>
      <c r="F37" s="13"/>
      <c r="G37" s="14"/>
      <c r="H37" s="16"/>
      <c r="I37" s="16"/>
      <c r="J37" s="16"/>
      <c r="K37" s="16"/>
      <c r="L37" s="16"/>
      <c r="M37" s="16"/>
      <c r="N37" s="16"/>
      <c r="O37" s="16"/>
    </row>
    <row r="38" spans="1:15" s="1" customFormat="1" ht="12" customHeight="1">
      <c r="A38" s="16"/>
      <c r="B38" s="15" t="s">
        <v>8</v>
      </c>
      <c r="C38" s="42" t="s">
        <v>36</v>
      </c>
      <c r="D38" s="12"/>
      <c r="E38" s="12"/>
      <c r="F38" s="13"/>
      <c r="G38" s="14"/>
      <c r="H38" s="16"/>
      <c r="I38" s="16"/>
      <c r="J38" s="16"/>
      <c r="K38" s="16"/>
      <c r="L38" s="16"/>
      <c r="M38" s="16"/>
      <c r="N38" s="16"/>
      <c r="O38" s="16"/>
    </row>
    <row r="39" spans="1:15" s="1" customFormat="1" ht="12" customHeight="1">
      <c r="A39" s="16"/>
      <c r="B39" s="15" t="s">
        <v>5</v>
      </c>
      <c r="C39" s="43" t="s">
        <v>37</v>
      </c>
      <c r="D39" s="12"/>
      <c r="E39" s="12"/>
      <c r="F39" s="13"/>
      <c r="G39" s="14"/>
      <c r="H39" s="16"/>
      <c r="I39" s="16"/>
      <c r="J39" s="16"/>
      <c r="K39" s="16"/>
      <c r="L39" s="16"/>
      <c r="M39" s="16"/>
      <c r="N39" s="16"/>
      <c r="O39" s="16"/>
    </row>
    <row r="40" spans="1:15" s="1" customFormat="1" ht="12" customHeight="1">
      <c r="A40" s="16"/>
      <c r="B40" s="15" t="s">
        <v>6</v>
      </c>
      <c r="C40" s="42">
        <v>86868021</v>
      </c>
      <c r="D40" s="12"/>
      <c r="E40" s="12"/>
      <c r="F40" s="13"/>
      <c r="G40" s="14"/>
      <c r="H40" s="16"/>
      <c r="I40" s="16"/>
      <c r="J40" s="16"/>
      <c r="K40" s="16"/>
      <c r="L40" s="16"/>
      <c r="M40" s="16"/>
      <c r="N40" s="53"/>
      <c r="O40" s="16"/>
    </row>
    <row r="41" spans="1:15" s="2" customFormat="1" ht="12" customHeight="1">
      <c r="A41" s="11">
        <v>1</v>
      </c>
      <c r="B41" s="9">
        <v>163</v>
      </c>
      <c r="C41" s="39" t="s">
        <v>38</v>
      </c>
      <c r="D41" s="5">
        <v>12.95</v>
      </c>
      <c r="E41" s="53">
        <v>11.65</v>
      </c>
      <c r="F41" s="9">
        <v>1</v>
      </c>
      <c r="G41" s="5">
        <v>12.95</v>
      </c>
      <c r="H41" s="5">
        <v>12.95</v>
      </c>
      <c r="I41" s="53">
        <v>11.65</v>
      </c>
      <c r="J41" s="5">
        <v>11.65</v>
      </c>
      <c r="K41" s="53">
        <f>J41*276.61/1091.65</f>
        <v>2.9519594192277747</v>
      </c>
      <c r="L41" s="53">
        <f>SUM(J41:K41)</f>
        <v>14.601959419227775</v>
      </c>
      <c r="M41" s="53">
        <f>L41*1978.03/1368.26</f>
        <v>21.10937525763752</v>
      </c>
      <c r="N41" s="53">
        <f>M41*126.58/1978.03</f>
        <v>1.3508514633811202</v>
      </c>
      <c r="O41" s="59">
        <f>SUM(M41:N41)</f>
        <v>22.46022672101864</v>
      </c>
    </row>
    <row r="42" spans="1:15" s="37" customFormat="1" ht="12" customHeight="1">
      <c r="A42" s="35"/>
      <c r="B42" s="36" t="s">
        <v>7</v>
      </c>
      <c r="C42" s="27" t="s">
        <v>27</v>
      </c>
      <c r="D42" s="12"/>
      <c r="E42" s="12"/>
      <c r="F42" s="12"/>
      <c r="G42" s="13"/>
      <c r="H42" s="51"/>
      <c r="I42" s="51"/>
      <c r="J42" s="51"/>
      <c r="K42" s="51"/>
      <c r="L42" s="51"/>
      <c r="M42" s="51"/>
      <c r="N42" s="51"/>
      <c r="O42" s="56"/>
    </row>
    <row r="43" spans="1:15" s="37" customFormat="1" ht="12" customHeight="1">
      <c r="A43" s="35"/>
      <c r="B43" s="36" t="s">
        <v>8</v>
      </c>
      <c r="C43" s="27" t="s">
        <v>28</v>
      </c>
      <c r="D43" s="12"/>
      <c r="E43" s="12"/>
      <c r="F43" s="12"/>
      <c r="G43" s="13"/>
      <c r="H43" s="51"/>
      <c r="I43" s="51"/>
      <c r="J43" s="51"/>
      <c r="K43" s="51"/>
      <c r="L43" s="51"/>
      <c r="M43" s="51"/>
      <c r="N43" s="51"/>
      <c r="O43" s="56"/>
    </row>
    <row r="44" spans="1:15" s="37" customFormat="1" ht="12" customHeight="1">
      <c r="A44" s="35"/>
      <c r="B44" s="36" t="s">
        <v>5</v>
      </c>
      <c r="C44" s="28" t="s">
        <v>29</v>
      </c>
      <c r="D44" s="12"/>
      <c r="E44" s="12"/>
      <c r="F44" s="12"/>
      <c r="G44" s="13"/>
      <c r="H44" s="51"/>
      <c r="I44" s="51"/>
      <c r="J44" s="51"/>
      <c r="K44" s="51"/>
      <c r="L44" s="51"/>
      <c r="M44" s="51"/>
      <c r="N44" s="51"/>
      <c r="O44" s="56"/>
    </row>
    <row r="45" spans="1:15" s="37" customFormat="1" ht="12" customHeight="1">
      <c r="A45" s="35"/>
      <c r="B45" s="36" t="s">
        <v>6</v>
      </c>
      <c r="C45" s="27">
        <v>97637241</v>
      </c>
      <c r="D45" s="12"/>
      <c r="E45" s="12"/>
      <c r="F45" s="12"/>
      <c r="G45" s="13"/>
      <c r="H45" s="51"/>
      <c r="I45" s="51"/>
      <c r="J45" s="51"/>
      <c r="K45" s="51"/>
      <c r="L45" s="51"/>
      <c r="M45" s="51"/>
      <c r="N45" s="51"/>
      <c r="O45" s="56"/>
    </row>
    <row r="46" spans="1:15" s="3" customFormat="1" ht="12" customHeight="1">
      <c r="A46" s="38">
        <v>1</v>
      </c>
      <c r="B46" s="9">
        <v>375</v>
      </c>
      <c r="C46" s="39" t="s">
        <v>30</v>
      </c>
      <c r="D46" s="5">
        <v>12</v>
      </c>
      <c r="E46" s="5">
        <f>D46*0.9</f>
        <v>10.8</v>
      </c>
      <c r="F46" s="9">
        <v>10</v>
      </c>
      <c r="G46" s="5">
        <f>D46*F46</f>
        <v>120</v>
      </c>
      <c r="H46" s="5">
        <v>120</v>
      </c>
      <c r="I46" s="53">
        <f>E46*F46</f>
        <v>108</v>
      </c>
      <c r="J46" s="5">
        <v>108</v>
      </c>
      <c r="K46" s="53">
        <f>J46*276.61/1091.65</f>
        <v>27.36580405807722</v>
      </c>
      <c r="L46" s="53">
        <f>SUM(J46:K46)</f>
        <v>135.36580405807723</v>
      </c>
      <c r="M46" s="53">
        <f>L46*1978.03/1368.26</f>
        <v>195.69206247423625</v>
      </c>
      <c r="N46" s="53">
        <f>M46*126.58/1978.03</f>
        <v>12.522914853661888</v>
      </c>
      <c r="O46" s="59">
        <f>SUM(M46:N46)</f>
        <v>208.21497732789814</v>
      </c>
    </row>
    <row r="47" spans="1:15" s="34" customFormat="1" ht="12" customHeight="1">
      <c r="A47" s="30"/>
      <c r="B47" s="31" t="s">
        <v>8</v>
      </c>
      <c r="C47" s="32" t="s">
        <v>9</v>
      </c>
      <c r="D47" s="33"/>
      <c r="E47" s="33"/>
      <c r="F47" s="13"/>
      <c r="G47" s="12"/>
      <c r="H47" s="51"/>
      <c r="I47" s="51"/>
      <c r="J47" s="51"/>
      <c r="K47" s="51"/>
      <c r="L47" s="51"/>
      <c r="M47" s="51"/>
      <c r="N47" s="51"/>
      <c r="O47" s="56"/>
    </row>
    <row r="48" spans="1:15" s="2" customFormat="1" ht="12" customHeight="1">
      <c r="A48" s="25">
        <v>1</v>
      </c>
      <c r="B48" s="26" t="s">
        <v>25</v>
      </c>
      <c r="C48" s="29" t="s">
        <v>26</v>
      </c>
      <c r="D48" s="7">
        <v>60</v>
      </c>
      <c r="E48" s="5">
        <f>D48*0.9</f>
        <v>54</v>
      </c>
      <c r="F48" s="9">
        <v>6</v>
      </c>
      <c r="G48" s="5">
        <f>D48*F48</f>
        <v>360</v>
      </c>
      <c r="H48" s="51"/>
      <c r="I48" s="53">
        <f>E48*F48</f>
        <v>324</v>
      </c>
      <c r="J48" s="51"/>
      <c r="K48" s="51"/>
      <c r="L48" s="51"/>
      <c r="M48" s="51"/>
      <c r="N48" s="51"/>
      <c r="O48" s="56"/>
    </row>
    <row r="49" spans="1:15" s="2" customFormat="1" ht="12" customHeight="1">
      <c r="A49" s="40">
        <v>2</v>
      </c>
      <c r="B49" s="9">
        <v>1555</v>
      </c>
      <c r="C49" s="39" t="s">
        <v>32</v>
      </c>
      <c r="D49" s="5">
        <v>28</v>
      </c>
      <c r="E49" s="5">
        <f>D49*0.9</f>
        <v>25.2</v>
      </c>
      <c r="F49" s="9">
        <v>1</v>
      </c>
      <c r="G49" s="5">
        <f>D49*F49</f>
        <v>28</v>
      </c>
      <c r="H49" s="51"/>
      <c r="I49" s="53">
        <f>E49*F49</f>
        <v>25.2</v>
      </c>
      <c r="J49" s="51"/>
      <c r="K49" s="51"/>
      <c r="L49" s="51"/>
      <c r="M49" s="51"/>
      <c r="N49" s="51"/>
      <c r="O49" s="56"/>
    </row>
    <row r="50" spans="1:15" s="20" customFormat="1" ht="12.75">
      <c r="A50" s="25">
        <v>3</v>
      </c>
      <c r="B50" s="40" t="s">
        <v>33</v>
      </c>
      <c r="C50" s="41" t="s">
        <v>34</v>
      </c>
      <c r="D50" s="6">
        <v>5</v>
      </c>
      <c r="E50" s="5">
        <f>D50*0.9</f>
        <v>4.5</v>
      </c>
      <c r="F50" s="40">
        <v>2</v>
      </c>
      <c r="G50" s="5">
        <f>D50*F50</f>
        <v>10</v>
      </c>
      <c r="H50" s="52"/>
      <c r="I50" s="53">
        <f>E50*F50</f>
        <v>9</v>
      </c>
      <c r="J50" s="52"/>
      <c r="K50" s="52" t="s">
        <v>31</v>
      </c>
      <c r="L50" s="52"/>
      <c r="M50" s="52"/>
      <c r="N50" s="52"/>
      <c r="O50" s="57"/>
    </row>
    <row r="51" spans="1:15" s="2" customFormat="1" ht="12" customHeight="1">
      <c r="A51" s="25">
        <v>5</v>
      </c>
      <c r="B51" s="9">
        <v>7095</v>
      </c>
      <c r="C51" s="39" t="s">
        <v>48</v>
      </c>
      <c r="D51" s="5">
        <v>35</v>
      </c>
      <c r="E51" s="5">
        <f>D51*0.9</f>
        <v>31.5</v>
      </c>
      <c r="F51" s="9">
        <v>1</v>
      </c>
      <c r="G51" s="5">
        <f>D51*F51</f>
        <v>35</v>
      </c>
      <c r="H51" s="51"/>
      <c r="I51" s="53">
        <f>E51*F51</f>
        <v>31.5</v>
      </c>
      <c r="J51" s="51"/>
      <c r="K51" s="51"/>
      <c r="L51" s="51"/>
      <c r="M51" s="51"/>
      <c r="N51" s="51"/>
      <c r="O51" s="56"/>
    </row>
    <row r="52" spans="1:15" ht="12.75">
      <c r="A52" s="40">
        <v>6</v>
      </c>
      <c r="B52" s="26" t="s">
        <v>49</v>
      </c>
      <c r="C52" s="29" t="s">
        <v>50</v>
      </c>
      <c r="D52" s="7">
        <v>7</v>
      </c>
      <c r="E52" s="5">
        <f>D52*0.9</f>
        <v>6.3</v>
      </c>
      <c r="F52" s="9">
        <v>3</v>
      </c>
      <c r="G52" s="5">
        <f>D52*F52</f>
        <v>21</v>
      </c>
      <c r="H52" s="54">
        <f>SUM(G48:G52)</f>
        <v>454</v>
      </c>
      <c r="I52" s="53">
        <f>E52*F52</f>
        <v>18.9</v>
      </c>
      <c r="J52" s="54">
        <f>SUM(I48:I52)</f>
        <v>408.59999999999997</v>
      </c>
      <c r="K52" s="53">
        <f>J52*276.61/1091.65</f>
        <v>103.53395868639214</v>
      </c>
      <c r="L52" s="53">
        <f>SUM(J52:K52)</f>
        <v>512.1339586863921</v>
      </c>
      <c r="M52" s="53">
        <f>L52*1978.03/1368.26</f>
        <v>740.3683030275271</v>
      </c>
      <c r="N52" s="53">
        <f>M52*126.58/1978.03</f>
        <v>47.37836119635414</v>
      </c>
      <c r="O52" s="59">
        <f>SUM(M52:N52)</f>
        <v>787.7466642238812</v>
      </c>
    </row>
    <row r="53" spans="1:7" ht="12.75">
      <c r="A53" s="17"/>
      <c r="B53" s="17"/>
      <c r="C53" s="18"/>
      <c r="D53" s="19"/>
      <c r="E53" s="19"/>
      <c r="F53" s="17"/>
      <c r="G53" s="19"/>
    </row>
    <row r="54" spans="1:15" ht="12.75">
      <c r="A54" s="21"/>
      <c r="B54" s="21"/>
      <c r="C54" s="22"/>
      <c r="D54" s="23"/>
      <c r="E54" s="23"/>
      <c r="F54" s="21"/>
      <c r="G54" s="24">
        <f>SUM(G2:G52)</f>
        <v>1212.95</v>
      </c>
      <c r="H54" s="24">
        <f aca="true" t="shared" si="3" ref="H54:O54">SUM(H2:H52)</f>
        <v>1212.95</v>
      </c>
      <c r="I54" s="24">
        <f t="shared" si="3"/>
        <v>1091.6499999999999</v>
      </c>
      <c r="J54" s="24">
        <f t="shared" si="3"/>
        <v>1091.6499999999999</v>
      </c>
      <c r="K54" s="24">
        <f t="shared" si="3"/>
        <v>276.61</v>
      </c>
      <c r="L54" s="24">
        <f t="shared" si="3"/>
        <v>1368.26</v>
      </c>
      <c r="M54" s="24">
        <f t="shared" si="3"/>
        <v>1978.0299999999997</v>
      </c>
      <c r="N54" s="24">
        <f t="shared" si="3"/>
        <v>126.58000000000001</v>
      </c>
      <c r="O54" s="58">
        <f t="shared" si="3"/>
        <v>2104.61</v>
      </c>
    </row>
    <row r="57" ht="12.75">
      <c r="H57" s="55"/>
    </row>
  </sheetData>
  <sheetProtection/>
  <hyperlinks>
    <hyperlink ref="C4" r:id="rId1" display="p.methani@gmail.com"/>
    <hyperlink ref="C44" r:id="rId2" display="tan.chienhuah@dhs.sg"/>
    <hyperlink ref="C39" r:id="rId3" display="barbara_liu2000@yahoo.com"/>
    <hyperlink ref="C26" r:id="rId4" display="ssli8215@live.com"/>
  </hyperlinks>
  <printOptions/>
  <pageMargins left="0.75" right="0.25" top="1" bottom="1" header="0.5" footer="0.5"/>
  <pageSetup horizontalDpi="600" verticalDpi="600" orientation="portrait" paperSize="9" r:id="rId5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 Hui, Tan</dc:creator>
  <cp:keywords/>
  <dc:description/>
  <cp:lastModifiedBy>Tay Yiang Ping</cp:lastModifiedBy>
  <cp:lastPrinted>2007-08-31T01:35:31Z</cp:lastPrinted>
  <dcterms:created xsi:type="dcterms:W3CDTF">2006-02-25T13:48:34Z</dcterms:created>
  <dcterms:modified xsi:type="dcterms:W3CDTF">2017-05-17T10:31:03Z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