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<sst xmlns="http://schemas.openxmlformats.org/spreadsheetml/2006/main" count="145" uniqueCount="97">
  <si>
    <t>Item Code</t>
  </si>
  <si>
    <t>Description</t>
  </si>
  <si>
    <t>Qty</t>
  </si>
  <si>
    <t>Amount</t>
  </si>
  <si>
    <t>No.</t>
  </si>
  <si>
    <t>393CC</t>
  </si>
  <si>
    <t>CC Ribbon Set (set of 10)</t>
  </si>
  <si>
    <t>Advanced Communicator Bronze Ribbon</t>
  </si>
  <si>
    <t>Advanced Communicator Silver Ribbon</t>
  </si>
  <si>
    <t>Advanced Leader Bronze Ribbon</t>
  </si>
  <si>
    <t>331P</t>
  </si>
  <si>
    <t>DTM (Pin Badge)
Wordings as below (all centralised):
Lim Seh Leng, DTM
Ulu Pandan Toastmasters Club 5202</t>
  </si>
  <si>
    <t>ACS, ALB (Pin Badge)
Wordings as below (all centralised):
Low Lay Hong, ACB
Ulu Pandan Toastmasters Club 5202</t>
  </si>
  <si>
    <t>ACB, CL (Pin Badge)
Wordings as below (all centralised):
Matthew Leung, ACB, CL
Ulu Pandan Toastmasters Club 5202</t>
  </si>
  <si>
    <t>CC, CL (Pin Badge)
Wordings as below (all centralised):
Rina Prasad, CC, CL
Ulu Pandan Toastmasters Club 5202</t>
  </si>
  <si>
    <t>CC (Pin Badge)
Wordings as below (all centralised):
Michelle Lowbeer, CC
Ulu Pandan Toastmasters Club 5202</t>
  </si>
  <si>
    <t>407C</t>
  </si>
  <si>
    <t>Project 3 Ribbon (Get to the Point)</t>
  </si>
  <si>
    <t>1916A</t>
  </si>
  <si>
    <t>Gavel Paperweight</t>
  </si>
  <si>
    <t>393BS</t>
  </si>
  <si>
    <t>Best Speaker Ribbon Set (Set of 10)</t>
  </si>
  <si>
    <t>393BE</t>
  </si>
  <si>
    <t xml:space="preserve">Best Evaluator Ribbon Set (Set of 10) </t>
  </si>
  <si>
    <t>393BTT</t>
  </si>
  <si>
    <t>Best Table Topic Ribbon Set (Set of 10) </t>
  </si>
  <si>
    <t>5801Z</t>
  </si>
  <si>
    <t>Club Officer Pin Set (8 pins)</t>
  </si>
  <si>
    <t>Club President Pin</t>
  </si>
  <si>
    <t>Club Past President Pin</t>
  </si>
  <si>
    <t>407A</t>
  </si>
  <si>
    <t>The Icebreaker Ribbons</t>
  </si>
  <si>
    <t>393CL</t>
  </si>
  <si>
    <t>CL Ribbon Set (set of 10)</t>
  </si>
  <si>
    <t>Competent Communication  (Set of 4 books)</t>
  </si>
  <si>
    <t>Competent Leadership  (Set of 4 books)</t>
  </si>
  <si>
    <t>1555L</t>
  </si>
  <si>
    <t>226Z</t>
  </si>
  <si>
    <t>Advanced Communication Library Set (15 manuals)</t>
  </si>
  <si>
    <t>Gold Achievement Medal</t>
  </si>
  <si>
    <t>393FT</t>
  </si>
  <si>
    <t>First Timers Ribbon Set (Set of 10)</t>
  </si>
  <si>
    <t xml:space="preserve">Portable Lectern </t>
  </si>
  <si>
    <t>Clear Star Award</t>
  </si>
  <si>
    <t>1988A</t>
  </si>
  <si>
    <t>Zenith Star Award</t>
  </si>
  <si>
    <t>The Leadership Excellence Series Set (11 books)</t>
  </si>
  <si>
    <t>Secretary Pin</t>
  </si>
  <si>
    <t>SAA Pin</t>
  </si>
  <si>
    <t>VPE Pin</t>
  </si>
  <si>
    <t>VPPR Pin</t>
  </si>
  <si>
    <t>VPM Pin</t>
  </si>
  <si>
    <t xml:space="preserve">Club Name: </t>
  </si>
  <si>
    <t>Area S1</t>
  </si>
  <si>
    <t>Contact Person:</t>
  </si>
  <si>
    <t>Nancy Cheng</t>
  </si>
  <si>
    <t>Email:</t>
  </si>
  <si>
    <t>newxiaoshan@hotmail.com</t>
  </si>
  <si>
    <t>Mobile:</t>
  </si>
  <si>
    <t>Tay Yiang Ping</t>
  </si>
  <si>
    <t>Best Speaker ribbon set (set of 10)</t>
  </si>
  <si>
    <t>Best Evaluator Ribbon Set (set of 10)</t>
  </si>
  <si>
    <t>Best Table Topic Ribbon Set (set of 10)</t>
  </si>
  <si>
    <t>Nanyang Scholars Toastmasters Club</t>
  </si>
  <si>
    <t>Thien Vu</t>
  </si>
  <si>
    <t>TTVU@ntu.edu.sg</t>
  </si>
  <si>
    <t>Item 394ACB</t>
  </si>
  <si>
    <t>Item 394ACS</t>
  </si>
  <si>
    <t>Item 394ALB</t>
  </si>
  <si>
    <t>Ulu Pandan Toastmasters Club</t>
  </si>
  <si>
    <t>Matthew Leung</t>
  </si>
  <si>
    <t>lclm240803@gmail.com</t>
  </si>
  <si>
    <t>Division L</t>
  </si>
  <si>
    <t>Alan Kam</t>
  </si>
  <si>
    <t>kmyeepl@singnet.com.sg</t>
  </si>
  <si>
    <t>District 80</t>
  </si>
  <si>
    <t>CGD / PRM</t>
  </si>
  <si>
    <t>TPCCC TMC</t>
  </si>
  <si>
    <t>Yian Tay</t>
  </si>
  <si>
    <t xml:space="preserve"> </t>
  </si>
  <si>
    <t>Michael Rodrigues</t>
  </si>
  <si>
    <t>mikejohnrod@gmail.com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</si>
  <si>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</si>
  <si>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</si>
  <si>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</si>
  <si>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</si>
  <si>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</si>
  <si>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</si>
  <si>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</si>
  <si>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 xml:space="preserve">US$1155.72/S$1625.76 exchange rate </t>
  </si>
  <si>
    <t>GST+ Ins+ Handling from DHL $113.42</t>
  </si>
  <si>
    <t>Apportion Shipping Charges US$165</t>
  </si>
  <si>
    <t>The Eurasian Association Toastmasters Club</t>
  </si>
  <si>
    <t>yiantay.tmc@gmail.com</t>
  </si>
  <si>
    <t xml:space="preserve">SAP </t>
  </si>
  <si>
    <t>Gerald Stricker</t>
  </si>
  <si>
    <t>gerald.stricker@sap.com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</si>
</sst>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  <numFmt numFmtId="176" formatCode="\$#,##0.00_);[Red]&quot;($&quot;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top"/>
    </xf>
    <xf numFmtId="0" fontId="3" fillId="0" borderId="12" xfId="53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0" xfId="53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/>
    </xf>
    <xf numFmtId="164" fontId="1" fillId="1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0" xfId="53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wxiaoshan@hotmail.com" TargetMode="External" /><Relationship Id="rId2" Type="http://schemas.openxmlformats.org/officeDocument/2006/relationships/hyperlink" Target="mailto:TTVU@ntu.edu.sg" TargetMode="External" /><Relationship Id="rId3" Type="http://schemas.openxmlformats.org/officeDocument/2006/relationships/hyperlink" Target="mailto:nathaddeus@gmail.com" TargetMode="External" /><Relationship Id="rId4" Type="http://schemas.openxmlformats.org/officeDocument/2006/relationships/hyperlink" Target="mailto:mikejohnrod@gmail.com" TargetMode="External" /><Relationship Id="rId5" Type="http://schemas.openxmlformats.org/officeDocument/2006/relationships/hyperlink" Target="mailto:Toastmasters@Hope" TargetMode="External" /><Relationship Id="rId6" Type="http://schemas.openxmlformats.org/officeDocument/2006/relationships/hyperlink" Target="mailto:saj.kumar.k@sap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49">
      <selection activeCell="P87" sqref="P87"/>
    </sheetView>
  </sheetViews>
  <sheetFormatPr defaultColWidth="9.140625" defaultRowHeight="12.75"/>
  <cols>
    <col min="1" max="1" width="5.8515625" style="9" customWidth="1"/>
    <col min="2" max="2" width="16.421875" style="9" customWidth="1"/>
    <col min="3" max="3" width="41.7109375" style="3" customWidth="1"/>
    <col min="4" max="5" width="8.421875" style="7" customWidth="1"/>
    <col min="6" max="6" width="5.140625" style="9" customWidth="1"/>
    <col min="7" max="7" width="9.140625" style="7" customWidth="1"/>
    <col min="8" max="10" width="9.140625" style="27" customWidth="1"/>
    <col min="11" max="11" width="10.140625" style="27" customWidth="1"/>
    <col min="12" max="12" width="9.140625" style="27" customWidth="1"/>
    <col min="13" max="13" width="10.57421875" style="27" customWidth="1"/>
    <col min="14" max="14" width="9.140625" style="27" customWidth="1"/>
    <col min="15" max="15" width="9.140625" style="72" customWidth="1"/>
    <col min="16" max="16384" width="9.140625" style="27" customWidth="1"/>
  </cols>
  <sheetData>
    <row r="1" spans="1:15" s="64" customFormat="1" ht="46.5" customHeight="1">
      <c r="A1" s="59" t="s">
        <v>4</v>
      </c>
      <c r="B1" s="60" t="s">
        <v>0</v>
      </c>
      <c r="C1" s="61" t="s">
        <v>1</v>
      </c>
      <c r="D1" s="62" t="s">
        <v>82</v>
      </c>
      <c r="E1" s="60" t="s">
        <v>83</v>
      </c>
      <c r="F1" s="62" t="s">
        <v>2</v>
      </c>
      <c r="G1" s="63" t="s">
        <v>3</v>
      </c>
      <c r="H1" s="63" t="s">
        <v>84</v>
      </c>
      <c r="I1" s="63" t="s">
        <v>85</v>
      </c>
      <c r="J1" s="63" t="s">
        <v>86</v>
      </c>
      <c r="K1" s="63" t="s">
        <v>91</v>
      </c>
      <c r="L1" s="63" t="s">
        <v>87</v>
      </c>
      <c r="M1" s="63" t="s">
        <v>89</v>
      </c>
      <c r="N1" s="63" t="s">
        <v>90</v>
      </c>
      <c r="O1" s="63" t="s">
        <v>88</v>
      </c>
    </row>
    <row r="2" spans="1:15" s="26" customFormat="1" ht="12" customHeight="1">
      <c r="A2" s="34"/>
      <c r="B2" s="35" t="s">
        <v>52</v>
      </c>
      <c r="C2" s="36" t="s">
        <v>53</v>
      </c>
      <c r="D2" s="37"/>
      <c r="E2" s="37"/>
      <c r="F2" s="11"/>
      <c r="G2" s="38"/>
      <c r="H2" s="19"/>
      <c r="I2" s="19"/>
      <c r="J2" s="19"/>
      <c r="K2" s="19"/>
      <c r="L2" s="19"/>
      <c r="M2" s="19"/>
      <c r="N2" s="19"/>
      <c r="O2" s="19"/>
    </row>
    <row r="3" spans="1:15" s="26" customFormat="1" ht="12" customHeight="1">
      <c r="A3" s="34"/>
      <c r="B3" s="35" t="s">
        <v>54</v>
      </c>
      <c r="C3" s="39" t="s">
        <v>55</v>
      </c>
      <c r="D3" s="37"/>
      <c r="E3" s="37"/>
      <c r="F3" s="11"/>
      <c r="G3" s="38"/>
      <c r="H3" s="19"/>
      <c r="I3" s="19"/>
      <c r="J3" s="19"/>
      <c r="K3" s="19"/>
      <c r="L3" s="19"/>
      <c r="M3" s="19"/>
      <c r="N3" s="19"/>
      <c r="O3" s="19"/>
    </row>
    <row r="4" spans="1:15" s="26" customFormat="1" ht="12" customHeight="1">
      <c r="A4" s="34"/>
      <c r="B4" s="35" t="s">
        <v>56</v>
      </c>
      <c r="C4" s="36" t="s">
        <v>57</v>
      </c>
      <c r="D4" s="37"/>
      <c r="E4" s="37"/>
      <c r="F4" s="11"/>
      <c r="G4" s="38"/>
      <c r="H4" s="19"/>
      <c r="I4" s="19"/>
      <c r="J4" s="19"/>
      <c r="K4" s="19"/>
      <c r="L4" s="19"/>
      <c r="M4" s="19"/>
      <c r="N4" s="19"/>
      <c r="O4" s="19"/>
    </row>
    <row r="5" spans="1:15" s="2" customFormat="1" ht="12" customHeight="1">
      <c r="A5" s="34"/>
      <c r="B5" s="35" t="s">
        <v>58</v>
      </c>
      <c r="C5" s="39">
        <v>97335318</v>
      </c>
      <c r="D5" s="37"/>
      <c r="E5" s="37"/>
      <c r="F5" s="11"/>
      <c r="G5" s="38"/>
      <c r="H5" s="65"/>
      <c r="I5" s="65"/>
      <c r="J5" s="65"/>
      <c r="K5" s="65"/>
      <c r="L5" s="65"/>
      <c r="M5" s="65"/>
      <c r="N5" s="65"/>
      <c r="O5" s="69"/>
    </row>
    <row r="6" spans="1:15" s="2" customFormat="1" ht="12" customHeight="1">
      <c r="A6" s="40">
        <v>1</v>
      </c>
      <c r="B6" s="41" t="s">
        <v>18</v>
      </c>
      <c r="C6" s="42" t="s">
        <v>19</v>
      </c>
      <c r="D6" s="43">
        <v>7</v>
      </c>
      <c r="E6" s="43">
        <f aca="true" t="shared" si="0" ref="E6:E12">D6*0.9</f>
        <v>6.3</v>
      </c>
      <c r="F6" s="52">
        <v>5</v>
      </c>
      <c r="G6" s="44">
        <f aca="true" t="shared" si="1" ref="G6:G12">D6*F6</f>
        <v>35</v>
      </c>
      <c r="H6" s="65"/>
      <c r="I6" s="44">
        <f aca="true" t="shared" si="2" ref="I6:I12">F6*E6</f>
        <v>31.5</v>
      </c>
      <c r="J6" s="65"/>
      <c r="K6" s="65"/>
      <c r="L6" s="65"/>
      <c r="M6" s="65"/>
      <c r="N6" s="65"/>
      <c r="O6" s="69"/>
    </row>
    <row r="7" spans="1:15" s="2" customFormat="1" ht="12" customHeight="1">
      <c r="A7" s="40">
        <v>2</v>
      </c>
      <c r="B7" s="41" t="s">
        <v>20</v>
      </c>
      <c r="C7" s="45" t="s">
        <v>21</v>
      </c>
      <c r="D7" s="43">
        <v>5</v>
      </c>
      <c r="E7" s="43">
        <f t="shared" si="0"/>
        <v>4.5</v>
      </c>
      <c r="F7" s="52">
        <v>1</v>
      </c>
      <c r="G7" s="44">
        <f t="shared" si="1"/>
        <v>5</v>
      </c>
      <c r="H7" s="65"/>
      <c r="I7" s="44">
        <f t="shared" si="2"/>
        <v>4.5</v>
      </c>
      <c r="J7" s="65"/>
      <c r="K7" s="65"/>
      <c r="L7" s="65"/>
      <c r="M7" s="65"/>
      <c r="N7" s="65"/>
      <c r="O7" s="69"/>
    </row>
    <row r="8" spans="1:15" s="2" customFormat="1" ht="12" customHeight="1">
      <c r="A8" s="40">
        <v>3</v>
      </c>
      <c r="B8" s="41" t="s">
        <v>22</v>
      </c>
      <c r="C8" s="42" t="s">
        <v>23</v>
      </c>
      <c r="D8" s="43">
        <v>5</v>
      </c>
      <c r="E8" s="43">
        <f t="shared" si="0"/>
        <v>4.5</v>
      </c>
      <c r="F8" s="52">
        <v>1</v>
      </c>
      <c r="G8" s="44">
        <f t="shared" si="1"/>
        <v>5</v>
      </c>
      <c r="H8" s="65"/>
      <c r="I8" s="44">
        <f t="shared" si="2"/>
        <v>4.5</v>
      </c>
      <c r="J8" s="65"/>
      <c r="K8" s="65"/>
      <c r="L8" s="65"/>
      <c r="M8" s="65"/>
      <c r="N8" s="65"/>
      <c r="O8" s="69"/>
    </row>
    <row r="9" spans="1:15" ht="12.75">
      <c r="A9" s="40">
        <v>4</v>
      </c>
      <c r="B9" s="46" t="s">
        <v>24</v>
      </c>
      <c r="C9" s="42" t="s">
        <v>25</v>
      </c>
      <c r="D9" s="43">
        <v>5</v>
      </c>
      <c r="E9" s="43">
        <f t="shared" si="0"/>
        <v>4.5</v>
      </c>
      <c r="F9" s="52">
        <v>1</v>
      </c>
      <c r="G9" s="44">
        <f t="shared" si="1"/>
        <v>5</v>
      </c>
      <c r="H9" s="66"/>
      <c r="I9" s="44">
        <f t="shared" si="2"/>
        <v>4.5</v>
      </c>
      <c r="J9" s="66"/>
      <c r="K9" s="66"/>
      <c r="L9" s="66"/>
      <c r="M9" s="66"/>
      <c r="N9" s="66"/>
      <c r="O9" s="69"/>
    </row>
    <row r="10" spans="1:15" ht="12.75">
      <c r="A10" s="40">
        <v>5</v>
      </c>
      <c r="B10" s="46" t="s">
        <v>26</v>
      </c>
      <c r="C10" s="42" t="s">
        <v>27</v>
      </c>
      <c r="D10" s="43">
        <v>60</v>
      </c>
      <c r="E10" s="43">
        <f t="shared" si="0"/>
        <v>54</v>
      </c>
      <c r="F10" s="52">
        <v>1</v>
      </c>
      <c r="G10" s="44">
        <f t="shared" si="1"/>
        <v>60</v>
      </c>
      <c r="H10" s="66"/>
      <c r="I10" s="44">
        <f t="shared" si="2"/>
        <v>54</v>
      </c>
      <c r="J10" s="66"/>
      <c r="K10" s="66"/>
      <c r="L10" s="66"/>
      <c r="M10" s="66"/>
      <c r="N10" s="66"/>
      <c r="O10" s="69"/>
    </row>
    <row r="11" spans="1:15" ht="12.75">
      <c r="A11" s="14">
        <v>6</v>
      </c>
      <c r="B11" s="46">
        <v>5801</v>
      </c>
      <c r="C11" s="42" t="s">
        <v>28</v>
      </c>
      <c r="D11" s="43">
        <v>8</v>
      </c>
      <c r="E11" s="43">
        <f t="shared" si="0"/>
        <v>7.2</v>
      </c>
      <c r="F11" s="52">
        <v>4</v>
      </c>
      <c r="G11" s="47">
        <f t="shared" si="1"/>
        <v>32</v>
      </c>
      <c r="H11" s="66"/>
      <c r="I11" s="44">
        <f t="shared" si="2"/>
        <v>28.8</v>
      </c>
      <c r="J11" s="66"/>
      <c r="K11" s="66"/>
      <c r="L11" s="66"/>
      <c r="M11" s="66"/>
      <c r="N11" s="66"/>
      <c r="O11" s="69"/>
    </row>
    <row r="12" spans="1:15" ht="12.75">
      <c r="A12" s="14">
        <v>7</v>
      </c>
      <c r="B12" s="46">
        <v>5808</v>
      </c>
      <c r="C12" s="42" t="s">
        <v>29</v>
      </c>
      <c r="D12" s="43">
        <v>8</v>
      </c>
      <c r="E12" s="43">
        <f t="shared" si="0"/>
        <v>7.2</v>
      </c>
      <c r="F12" s="52">
        <v>4</v>
      </c>
      <c r="G12" s="47">
        <f t="shared" si="1"/>
        <v>32</v>
      </c>
      <c r="H12" s="67">
        <f>SUM(G6:G12)</f>
        <v>174</v>
      </c>
      <c r="I12" s="44">
        <f t="shared" si="2"/>
        <v>28.8</v>
      </c>
      <c r="J12" s="67">
        <f>SUM(I6:I12)</f>
        <v>156.6</v>
      </c>
      <c r="K12" s="67">
        <f>J12*165/990.72</f>
        <v>26.081031976744185</v>
      </c>
      <c r="L12" s="67">
        <f>SUM(J12:K12)</f>
        <v>182.68103197674418</v>
      </c>
      <c r="M12" s="67">
        <f>L12*1625.76/1155.72</f>
        <v>256.9787790697674</v>
      </c>
      <c r="N12" s="67">
        <f>M12*113.42/1625.76</f>
        <v>17.927943313953488</v>
      </c>
      <c r="O12" s="70">
        <f>SUM(M12:N12)</f>
        <v>274.90672238372093</v>
      </c>
    </row>
    <row r="13" spans="1:15" ht="12.75">
      <c r="A13" s="54"/>
      <c r="B13" s="20" t="s">
        <v>52</v>
      </c>
      <c r="C13" s="48" t="s">
        <v>72</v>
      </c>
      <c r="D13" s="4"/>
      <c r="E13" s="4"/>
      <c r="F13" s="11"/>
      <c r="G13" s="55"/>
      <c r="H13" s="68"/>
      <c r="I13" s="68"/>
      <c r="J13" s="68"/>
      <c r="K13" s="68"/>
      <c r="L13" s="68"/>
      <c r="M13" s="68"/>
      <c r="N13" s="68"/>
      <c r="O13" s="71"/>
    </row>
    <row r="14" spans="1:15" ht="12.75">
      <c r="A14" s="56"/>
      <c r="B14" s="20" t="s">
        <v>54</v>
      </c>
      <c r="C14" s="48" t="s">
        <v>73</v>
      </c>
      <c r="D14" s="10"/>
      <c r="E14" s="10"/>
      <c r="F14" s="11"/>
      <c r="G14" s="55"/>
      <c r="H14" s="68"/>
      <c r="I14" s="68"/>
      <c r="J14" s="68"/>
      <c r="K14" s="68"/>
      <c r="L14" s="68"/>
      <c r="M14" s="68"/>
      <c r="N14" s="68"/>
      <c r="O14" s="71"/>
    </row>
    <row r="15" spans="1:15" ht="12.75">
      <c r="A15" s="51"/>
      <c r="B15" s="20" t="s">
        <v>56</v>
      </c>
      <c r="C15" s="57" t="s">
        <v>74</v>
      </c>
      <c r="D15" s="10"/>
      <c r="E15" s="10"/>
      <c r="F15" s="11"/>
      <c r="G15" s="55"/>
      <c r="H15" s="68"/>
      <c r="I15" s="68"/>
      <c r="J15" s="68"/>
      <c r="K15" s="68"/>
      <c r="L15" s="68"/>
      <c r="M15" s="68"/>
      <c r="N15" s="68"/>
      <c r="O15" s="71"/>
    </row>
    <row r="16" spans="1:15" ht="12.75">
      <c r="A16" s="14"/>
      <c r="B16" s="20" t="s">
        <v>58</v>
      </c>
      <c r="C16" s="48">
        <v>97602781</v>
      </c>
      <c r="D16" s="10"/>
      <c r="E16" s="10"/>
      <c r="F16" s="11"/>
      <c r="G16" s="55"/>
      <c r="H16" s="68"/>
      <c r="I16" s="68"/>
      <c r="J16" s="68"/>
      <c r="K16" s="68"/>
      <c r="L16" s="68"/>
      <c r="M16" s="68"/>
      <c r="N16" s="68"/>
      <c r="O16" s="71"/>
    </row>
    <row r="17" spans="1:15" s="26" customFormat="1" ht="12" customHeight="1">
      <c r="A17" s="14">
        <v>2</v>
      </c>
      <c r="B17" s="22">
        <v>382</v>
      </c>
      <c r="C17" s="24" t="s">
        <v>42</v>
      </c>
      <c r="D17" s="4">
        <v>90</v>
      </c>
      <c r="E17" s="43">
        <f>D17*0.9</f>
        <v>81</v>
      </c>
      <c r="F17" s="8">
        <v>1</v>
      </c>
      <c r="G17" s="4">
        <f>D17*F17</f>
        <v>90</v>
      </c>
      <c r="H17" s="4">
        <v>90</v>
      </c>
      <c r="I17" s="44">
        <f>F17*E17</f>
        <v>81</v>
      </c>
      <c r="J17" s="44">
        <v>81</v>
      </c>
      <c r="K17" s="67">
        <f>J17*165/990.72</f>
        <v>13.490188953488373</v>
      </c>
      <c r="L17" s="67">
        <f>SUM(J17:K17)</f>
        <v>94.49018895348837</v>
      </c>
      <c r="M17" s="67">
        <f>L17*1625.76/1155.72</f>
        <v>132.9200581395349</v>
      </c>
      <c r="N17" s="67">
        <f>M17*113.42/1625.76</f>
        <v>9.273074127906977</v>
      </c>
      <c r="O17" s="70">
        <f>SUM(M17:N17)</f>
        <v>142.19313226744185</v>
      </c>
    </row>
    <row r="18" spans="1:15" ht="12.75">
      <c r="A18" s="54"/>
      <c r="B18" s="20" t="s">
        <v>52</v>
      </c>
      <c r="C18" s="48" t="s">
        <v>75</v>
      </c>
      <c r="D18" s="4"/>
      <c r="E18" s="4"/>
      <c r="F18" s="11"/>
      <c r="G18" s="55"/>
      <c r="H18" s="68"/>
      <c r="I18" s="68"/>
      <c r="J18" s="68"/>
      <c r="K18" s="68"/>
      <c r="L18" s="68"/>
      <c r="M18" s="68"/>
      <c r="N18" s="68"/>
      <c r="O18" s="71"/>
    </row>
    <row r="19" spans="1:15" ht="12.75">
      <c r="A19" s="56"/>
      <c r="B19" s="20" t="s">
        <v>54</v>
      </c>
      <c r="C19" s="48" t="s">
        <v>76</v>
      </c>
      <c r="D19" s="10"/>
      <c r="E19" s="10"/>
      <c r="F19" s="11"/>
      <c r="G19" s="55"/>
      <c r="H19" s="68"/>
      <c r="I19" s="68"/>
      <c r="J19" s="68"/>
      <c r="K19" s="68"/>
      <c r="L19" s="68"/>
      <c r="M19" s="68"/>
      <c r="N19" s="68"/>
      <c r="O19" s="71"/>
    </row>
    <row r="20" spans="1:15" ht="12.75">
      <c r="A20" s="51"/>
      <c r="B20" s="20" t="s">
        <v>56</v>
      </c>
      <c r="C20" s="57"/>
      <c r="D20" s="10"/>
      <c r="E20" s="10"/>
      <c r="F20" s="11"/>
      <c r="G20" s="55"/>
      <c r="H20" s="68"/>
      <c r="I20" s="68"/>
      <c r="J20" s="68"/>
      <c r="K20" s="68"/>
      <c r="L20" s="68"/>
      <c r="M20" s="68"/>
      <c r="N20" s="68"/>
      <c r="O20" s="71"/>
    </row>
    <row r="21" spans="1:15" ht="12.75">
      <c r="A21" s="14"/>
      <c r="B21" s="20" t="s">
        <v>58</v>
      </c>
      <c r="C21" s="48"/>
      <c r="D21" s="10"/>
      <c r="E21" s="10"/>
      <c r="F21" s="11"/>
      <c r="G21" s="55"/>
      <c r="H21" s="68"/>
      <c r="I21" s="68"/>
      <c r="J21" s="68"/>
      <c r="K21" s="68"/>
      <c r="L21" s="68"/>
      <c r="M21" s="68"/>
      <c r="N21" s="68"/>
      <c r="O21" s="71"/>
    </row>
    <row r="22" spans="1:15" s="26" customFormat="1" ht="12" customHeight="1">
      <c r="A22" s="14">
        <v>1</v>
      </c>
      <c r="B22" s="28">
        <v>1961</v>
      </c>
      <c r="C22" s="29" t="s">
        <v>43</v>
      </c>
      <c r="D22" s="30">
        <v>7</v>
      </c>
      <c r="E22" s="43">
        <f>D22*0.9</f>
        <v>6.3</v>
      </c>
      <c r="F22" s="8">
        <v>10</v>
      </c>
      <c r="G22" s="4">
        <f>D22*F22</f>
        <v>70</v>
      </c>
      <c r="H22" s="19"/>
      <c r="I22" s="44">
        <f>F22*E22</f>
        <v>63</v>
      </c>
      <c r="J22" s="19"/>
      <c r="K22" s="19"/>
      <c r="L22" s="19"/>
      <c r="M22" s="19"/>
      <c r="N22" s="19"/>
      <c r="O22" s="19"/>
    </row>
    <row r="23" spans="1:15" s="2" customFormat="1" ht="12" customHeight="1">
      <c r="A23" s="21">
        <v>2</v>
      </c>
      <c r="B23" s="32" t="s">
        <v>44</v>
      </c>
      <c r="C23" s="33" t="s">
        <v>45</v>
      </c>
      <c r="D23" s="30">
        <v>22</v>
      </c>
      <c r="E23" s="43">
        <f>D23*0.9</f>
        <v>19.8</v>
      </c>
      <c r="F23" s="8">
        <v>1</v>
      </c>
      <c r="G23" s="4">
        <f>D23*F23</f>
        <v>22</v>
      </c>
      <c r="H23" s="65"/>
      <c r="I23" s="44">
        <f>F23*E23</f>
        <v>19.8</v>
      </c>
      <c r="J23" s="65"/>
      <c r="K23" s="65"/>
      <c r="L23" s="65"/>
      <c r="M23" s="65"/>
      <c r="N23" s="65"/>
      <c r="O23" s="69"/>
    </row>
    <row r="24" spans="1:15" s="26" customFormat="1" ht="12" customHeight="1">
      <c r="A24" s="14">
        <v>3</v>
      </c>
      <c r="B24" s="28">
        <v>310</v>
      </c>
      <c r="C24" s="29" t="s">
        <v>46</v>
      </c>
      <c r="D24" s="30">
        <v>50</v>
      </c>
      <c r="E24" s="43">
        <f>D24*0.9</f>
        <v>45</v>
      </c>
      <c r="F24" s="8">
        <v>2</v>
      </c>
      <c r="G24" s="4">
        <f>D24*F24</f>
        <v>100</v>
      </c>
      <c r="H24" s="19"/>
      <c r="I24" s="44">
        <f>F24*E24</f>
        <v>90</v>
      </c>
      <c r="J24" s="19"/>
      <c r="K24" s="19"/>
      <c r="L24" s="19"/>
      <c r="M24" s="19"/>
      <c r="N24" s="19"/>
      <c r="O24" s="19"/>
    </row>
    <row r="25" spans="1:15" ht="12.75">
      <c r="A25" s="21">
        <v>4</v>
      </c>
      <c r="B25" s="8" t="s">
        <v>26</v>
      </c>
      <c r="C25" s="1" t="s">
        <v>27</v>
      </c>
      <c r="D25" s="4">
        <v>60</v>
      </c>
      <c r="E25" s="43">
        <f>D25*0.9</f>
        <v>54</v>
      </c>
      <c r="F25" s="8">
        <v>5</v>
      </c>
      <c r="G25" s="4">
        <f>D25*F25</f>
        <v>300</v>
      </c>
      <c r="H25" s="67">
        <f>SUM(G22:G25)</f>
        <v>492</v>
      </c>
      <c r="I25" s="44">
        <f>F25*E25</f>
        <v>270</v>
      </c>
      <c r="J25" s="67">
        <f>SUM(I22:I25)</f>
        <v>442.8</v>
      </c>
      <c r="K25" s="67">
        <f>J25*165/990.72</f>
        <v>73.74636627906976</v>
      </c>
      <c r="L25" s="67">
        <f>SUM(J25:K25)</f>
        <v>516.5463662790697</v>
      </c>
      <c r="M25" s="67">
        <f>L25*1625.76/1155.72</f>
        <v>726.6296511627907</v>
      </c>
      <c r="N25" s="67">
        <f>M25*113.42/1625.76</f>
        <v>50.692805232558136</v>
      </c>
      <c r="O25" s="70">
        <f>SUM(M25:N25)</f>
        <v>777.3224563953488</v>
      </c>
    </row>
    <row r="26" spans="1:15" ht="12.75">
      <c r="A26" s="54"/>
      <c r="B26" s="20" t="s">
        <v>52</v>
      </c>
      <c r="C26" s="48" t="s">
        <v>77</v>
      </c>
      <c r="D26" s="4"/>
      <c r="E26" s="4"/>
      <c r="F26" s="11"/>
      <c r="G26" s="55"/>
      <c r="H26" s="68"/>
      <c r="I26" s="68"/>
      <c r="J26" s="68"/>
      <c r="K26" s="68"/>
      <c r="L26" s="68"/>
      <c r="M26" s="68"/>
      <c r="N26" s="68"/>
      <c r="O26" s="71"/>
    </row>
    <row r="27" spans="1:15" ht="12.75">
      <c r="A27" s="56"/>
      <c r="B27" s="20" t="s">
        <v>54</v>
      </c>
      <c r="C27" s="48" t="s">
        <v>78</v>
      </c>
      <c r="D27" s="10"/>
      <c r="E27" s="10"/>
      <c r="F27" s="11"/>
      <c r="G27" s="55"/>
      <c r="H27" s="68"/>
      <c r="I27" s="68"/>
      <c r="J27" s="68"/>
      <c r="K27" s="68"/>
      <c r="L27" s="68"/>
      <c r="M27" s="68"/>
      <c r="N27" s="68"/>
      <c r="O27" s="71"/>
    </row>
    <row r="28" spans="1:15" ht="12.75">
      <c r="A28" s="51"/>
      <c r="B28" s="20" t="s">
        <v>56</v>
      </c>
      <c r="C28" s="57" t="s">
        <v>93</v>
      </c>
      <c r="D28" s="10"/>
      <c r="E28" s="10"/>
      <c r="F28" s="11"/>
      <c r="G28" s="55"/>
      <c r="H28" s="68"/>
      <c r="I28" s="68"/>
      <c r="J28" s="68"/>
      <c r="K28" s="68"/>
      <c r="L28" s="68"/>
      <c r="M28" s="68"/>
      <c r="N28" s="68"/>
      <c r="O28" s="71"/>
    </row>
    <row r="29" spans="1:15" ht="12.75">
      <c r="A29" s="14"/>
      <c r="B29" s="20" t="s">
        <v>58</v>
      </c>
      <c r="C29" s="48" t="s">
        <v>79</v>
      </c>
      <c r="D29" s="10"/>
      <c r="E29" s="10"/>
      <c r="F29" s="11"/>
      <c r="G29" s="55"/>
      <c r="H29" s="68"/>
      <c r="I29" s="68"/>
      <c r="J29" s="68"/>
      <c r="K29" s="68"/>
      <c r="L29" s="68"/>
      <c r="M29" s="68"/>
      <c r="N29" s="68"/>
      <c r="O29" s="71"/>
    </row>
    <row r="30" spans="1:15" ht="12.75">
      <c r="A30" s="51">
        <v>1</v>
      </c>
      <c r="B30" s="8" t="s">
        <v>20</v>
      </c>
      <c r="C30" s="1" t="s">
        <v>60</v>
      </c>
      <c r="D30" s="4">
        <v>5</v>
      </c>
      <c r="E30" s="43">
        <f>D30*0.9</f>
        <v>4.5</v>
      </c>
      <c r="F30" s="8">
        <v>1</v>
      </c>
      <c r="G30" s="4">
        <f>D30*F30</f>
        <v>5</v>
      </c>
      <c r="H30" s="66"/>
      <c r="I30" s="44">
        <f>F30*E30</f>
        <v>4.5</v>
      </c>
      <c r="J30" s="66"/>
      <c r="K30" s="66"/>
      <c r="L30" s="66"/>
      <c r="M30" s="66"/>
      <c r="N30" s="66"/>
      <c r="O30" s="69"/>
    </row>
    <row r="31" spans="1:15" ht="12.75">
      <c r="A31" s="14">
        <v>2</v>
      </c>
      <c r="B31" s="8" t="s">
        <v>22</v>
      </c>
      <c r="C31" s="1" t="s">
        <v>61</v>
      </c>
      <c r="D31" s="4">
        <v>5</v>
      </c>
      <c r="E31" s="43">
        <f>D31*0.9</f>
        <v>4.5</v>
      </c>
      <c r="F31" s="8">
        <v>1</v>
      </c>
      <c r="G31" s="4">
        <f>D31*F31</f>
        <v>5</v>
      </c>
      <c r="H31" s="66"/>
      <c r="I31" s="44">
        <f>F31*E31</f>
        <v>4.5</v>
      </c>
      <c r="J31" s="66"/>
      <c r="K31" s="66"/>
      <c r="L31" s="66"/>
      <c r="M31" s="66"/>
      <c r="N31" s="66"/>
      <c r="O31" s="69"/>
    </row>
    <row r="32" spans="1:15" ht="12.75">
      <c r="A32" s="51">
        <v>3</v>
      </c>
      <c r="B32" s="8" t="s">
        <v>24</v>
      </c>
      <c r="C32" s="1" t="s">
        <v>62</v>
      </c>
      <c r="D32" s="4">
        <v>5</v>
      </c>
      <c r="E32" s="43">
        <f>D32*0.9</f>
        <v>4.5</v>
      </c>
      <c r="F32" s="8">
        <v>1</v>
      </c>
      <c r="G32" s="4">
        <f>D32*F32</f>
        <v>5</v>
      </c>
      <c r="H32" s="66"/>
      <c r="I32" s="44">
        <f>F32*E32</f>
        <v>4.5</v>
      </c>
      <c r="J32" s="66"/>
      <c r="K32" s="66"/>
      <c r="L32" s="66"/>
      <c r="M32" s="66"/>
      <c r="N32" s="66"/>
      <c r="O32" s="69"/>
    </row>
    <row r="33" spans="1:15" s="26" customFormat="1" ht="12" customHeight="1">
      <c r="A33" s="21">
        <v>1</v>
      </c>
      <c r="B33" s="16">
        <v>5780</v>
      </c>
      <c r="C33" s="17" t="s">
        <v>39</v>
      </c>
      <c r="D33" s="4">
        <v>5</v>
      </c>
      <c r="E33" s="43">
        <f>D33*0.9</f>
        <v>4.5</v>
      </c>
      <c r="F33" s="16">
        <v>1</v>
      </c>
      <c r="G33" s="4">
        <f>D33*F33</f>
        <v>5</v>
      </c>
      <c r="H33" s="4">
        <f>SUM(G30:G33)</f>
        <v>20</v>
      </c>
      <c r="I33" s="44">
        <f>F33*E33</f>
        <v>4.5</v>
      </c>
      <c r="J33" s="44">
        <f>SUM(I30:I33)</f>
        <v>18</v>
      </c>
      <c r="K33" s="67">
        <f>J33*165/990.72</f>
        <v>2.9978197674418605</v>
      </c>
      <c r="L33" s="67">
        <f>SUM(J33:K33)</f>
        <v>20.99781976744186</v>
      </c>
      <c r="M33" s="67">
        <f>L33*1625.76/1155.72</f>
        <v>29.53779069767442</v>
      </c>
      <c r="N33" s="67">
        <f>M33*113.42/1625.76</f>
        <v>2.0606831395348837</v>
      </c>
      <c r="O33" s="70">
        <f>SUM(M33:N33)</f>
        <v>31.598473837209305</v>
      </c>
    </row>
    <row r="34" spans="1:15" s="58" customFormat="1" ht="12" customHeight="1">
      <c r="A34" s="34"/>
      <c r="B34" s="35" t="s">
        <v>52</v>
      </c>
      <c r="C34" s="39" t="s">
        <v>92</v>
      </c>
      <c r="D34" s="10"/>
      <c r="E34" s="10"/>
      <c r="F34" s="12"/>
      <c r="G34" s="12"/>
      <c r="H34" s="34"/>
      <c r="I34" s="34"/>
      <c r="J34" s="34"/>
      <c r="K34" s="34"/>
      <c r="L34" s="34"/>
      <c r="M34" s="34"/>
      <c r="N34" s="34"/>
      <c r="O34" s="34"/>
    </row>
    <row r="35" spans="1:15" s="58" customFormat="1" ht="12" customHeight="1">
      <c r="A35" s="34"/>
      <c r="B35" s="35" t="s">
        <v>54</v>
      </c>
      <c r="C35" s="39" t="s">
        <v>80</v>
      </c>
      <c r="D35" s="10"/>
      <c r="E35" s="10"/>
      <c r="F35" s="12"/>
      <c r="G35" s="12"/>
      <c r="H35" s="34"/>
      <c r="I35" s="34"/>
      <c r="J35" s="34"/>
      <c r="K35" s="34"/>
      <c r="L35" s="34"/>
      <c r="M35" s="34"/>
      <c r="N35" s="34"/>
      <c r="O35" s="34"/>
    </row>
    <row r="36" spans="1:15" s="58" customFormat="1" ht="12" customHeight="1">
      <c r="A36" s="34"/>
      <c r="B36" s="35" t="s">
        <v>56</v>
      </c>
      <c r="C36" s="36" t="s">
        <v>81</v>
      </c>
      <c r="D36" s="10"/>
      <c r="E36" s="10"/>
      <c r="F36" s="12"/>
      <c r="G36" s="12"/>
      <c r="H36" s="34"/>
      <c r="I36" s="34"/>
      <c r="J36" s="34"/>
      <c r="K36" s="34"/>
      <c r="L36" s="34"/>
      <c r="M36" s="34"/>
      <c r="N36" s="34"/>
      <c r="O36" s="34"/>
    </row>
    <row r="37" spans="1:15" s="58" customFormat="1" ht="12" customHeight="1">
      <c r="A37" s="34"/>
      <c r="B37" s="35" t="s">
        <v>58</v>
      </c>
      <c r="C37" s="39">
        <v>98166534</v>
      </c>
      <c r="D37" s="10"/>
      <c r="E37" s="10"/>
      <c r="F37" s="12"/>
      <c r="G37" s="12"/>
      <c r="H37" s="34"/>
      <c r="I37" s="34"/>
      <c r="J37" s="34"/>
      <c r="K37" s="34"/>
      <c r="L37" s="34"/>
      <c r="M37" s="34"/>
      <c r="N37" s="34"/>
      <c r="O37" s="34"/>
    </row>
    <row r="38" spans="1:15" s="2" customFormat="1" ht="12" customHeight="1">
      <c r="A38" s="21">
        <v>1</v>
      </c>
      <c r="B38" s="22">
        <v>5805</v>
      </c>
      <c r="C38" s="24" t="s">
        <v>47</v>
      </c>
      <c r="D38" s="4">
        <v>8</v>
      </c>
      <c r="E38" s="43">
        <f>D38*0.9</f>
        <v>7.2</v>
      </c>
      <c r="F38" s="8">
        <v>1</v>
      </c>
      <c r="G38" s="4">
        <f>D38*F38</f>
        <v>8</v>
      </c>
      <c r="H38" s="65"/>
      <c r="I38" s="44">
        <f>F38*E38</f>
        <v>7.2</v>
      </c>
      <c r="J38" s="65"/>
      <c r="K38" s="65"/>
      <c r="L38" s="65"/>
      <c r="M38" s="65"/>
      <c r="N38" s="65"/>
      <c r="O38" s="69"/>
    </row>
    <row r="39" spans="1:15" s="2" customFormat="1" ht="12" customHeight="1">
      <c r="A39" s="21">
        <v>2</v>
      </c>
      <c r="B39" s="22">
        <v>5807</v>
      </c>
      <c r="C39" s="24" t="s">
        <v>48</v>
      </c>
      <c r="D39" s="4">
        <v>8</v>
      </c>
      <c r="E39" s="43">
        <f>D39*0.9</f>
        <v>7.2</v>
      </c>
      <c r="F39" s="8">
        <v>1</v>
      </c>
      <c r="G39" s="4">
        <f>D39*F39</f>
        <v>8</v>
      </c>
      <c r="H39" s="65"/>
      <c r="I39" s="44">
        <f>F39*E39</f>
        <v>7.2</v>
      </c>
      <c r="J39" s="65"/>
      <c r="K39" s="65"/>
      <c r="L39" s="65"/>
      <c r="M39" s="65"/>
      <c r="N39" s="65"/>
      <c r="O39" s="69"/>
    </row>
    <row r="40" spans="1:15" s="2" customFormat="1" ht="12" customHeight="1">
      <c r="A40" s="21">
        <v>3</v>
      </c>
      <c r="B40" s="22">
        <v>5813</v>
      </c>
      <c r="C40" s="24" t="s">
        <v>49</v>
      </c>
      <c r="D40" s="4">
        <v>8</v>
      </c>
      <c r="E40" s="43">
        <f>D40*0.9</f>
        <v>7.2</v>
      </c>
      <c r="F40" s="8">
        <v>1</v>
      </c>
      <c r="G40" s="4">
        <f>D40*F40</f>
        <v>8</v>
      </c>
      <c r="H40" s="65"/>
      <c r="I40" s="44">
        <f>F40*E40</f>
        <v>7.2</v>
      </c>
      <c r="J40" s="65"/>
      <c r="K40" s="65"/>
      <c r="L40" s="65"/>
      <c r="M40" s="65"/>
      <c r="N40" s="65"/>
      <c r="O40" s="69"/>
    </row>
    <row r="41" spans="1:15" s="2" customFormat="1" ht="12" customHeight="1">
      <c r="A41" s="21">
        <v>4</v>
      </c>
      <c r="B41" s="22">
        <v>5814</v>
      </c>
      <c r="C41" s="24" t="s">
        <v>50</v>
      </c>
      <c r="D41" s="4">
        <v>8</v>
      </c>
      <c r="E41" s="43">
        <f>D41*0.9</f>
        <v>7.2</v>
      </c>
      <c r="F41" s="8">
        <v>1</v>
      </c>
      <c r="G41" s="4">
        <f>D41*F41</f>
        <v>8</v>
      </c>
      <c r="H41" s="65"/>
      <c r="I41" s="44">
        <f>F41*E41</f>
        <v>7.2</v>
      </c>
      <c r="J41" s="65"/>
      <c r="K41" s="65"/>
      <c r="L41" s="65"/>
      <c r="M41" s="65"/>
      <c r="N41" s="65"/>
      <c r="O41" s="69"/>
    </row>
    <row r="42" spans="1:15" s="2" customFormat="1" ht="12" customHeight="1">
      <c r="A42" s="21">
        <v>5</v>
      </c>
      <c r="B42" s="22">
        <v>5815</v>
      </c>
      <c r="C42" s="24" t="s">
        <v>51</v>
      </c>
      <c r="D42" s="4">
        <v>8</v>
      </c>
      <c r="E42" s="43">
        <f>D42*0.9</f>
        <v>7.2</v>
      </c>
      <c r="F42" s="8">
        <v>1</v>
      </c>
      <c r="G42" s="4">
        <f>D42*F42</f>
        <v>8</v>
      </c>
      <c r="H42" s="31">
        <f>SUM(G38:G42)</f>
        <v>40</v>
      </c>
      <c r="I42" s="44">
        <f>F42*E42</f>
        <v>7.2</v>
      </c>
      <c r="J42" s="31">
        <f>SUM(I38:I42)</f>
        <v>36</v>
      </c>
      <c r="K42" s="67">
        <f>J42*165/990.72</f>
        <v>5.995639534883721</v>
      </c>
      <c r="L42" s="67">
        <f>SUM(J42:K42)</f>
        <v>41.99563953488372</v>
      </c>
      <c r="M42" s="67">
        <f>L42*1625.76/1155.72</f>
        <v>59.07558139534884</v>
      </c>
      <c r="N42" s="67">
        <f>M42*113.42/1625.76</f>
        <v>4.121366279069767</v>
      </c>
      <c r="O42" s="70">
        <f>SUM(M42:N42)</f>
        <v>63.19694767441861</v>
      </c>
    </row>
    <row r="43" spans="1:15" ht="12.75">
      <c r="A43" s="34"/>
      <c r="B43" s="35" t="s">
        <v>52</v>
      </c>
      <c r="C43" s="36" t="s">
        <v>69</v>
      </c>
      <c r="D43" s="37"/>
      <c r="E43" s="37"/>
      <c r="F43" s="11"/>
      <c r="G43" s="38"/>
      <c r="H43" s="66"/>
      <c r="I43" s="66"/>
      <c r="J43" s="66"/>
      <c r="K43" s="66"/>
      <c r="L43" s="66"/>
      <c r="M43" s="66"/>
      <c r="N43" s="66"/>
      <c r="O43" s="69"/>
    </row>
    <row r="44" spans="1:15" ht="12.75">
      <c r="A44" s="34"/>
      <c r="B44" s="35" t="s">
        <v>54</v>
      </c>
      <c r="C44" s="39" t="s">
        <v>70</v>
      </c>
      <c r="D44" s="37"/>
      <c r="E44" s="37"/>
      <c r="F44" s="11"/>
      <c r="G44" s="38"/>
      <c r="H44" s="66"/>
      <c r="I44" s="66"/>
      <c r="J44" s="66"/>
      <c r="K44" s="66"/>
      <c r="L44" s="66"/>
      <c r="M44" s="66"/>
      <c r="N44" s="66"/>
      <c r="O44" s="69"/>
    </row>
    <row r="45" spans="1:15" ht="12.75">
      <c r="A45" s="34"/>
      <c r="B45" s="35" t="s">
        <v>56</v>
      </c>
      <c r="C45" s="39" t="s">
        <v>71</v>
      </c>
      <c r="D45" s="37"/>
      <c r="E45" s="37"/>
      <c r="F45" s="11"/>
      <c r="G45" s="38"/>
      <c r="H45" s="66"/>
      <c r="I45" s="66"/>
      <c r="J45" s="66"/>
      <c r="K45" s="66"/>
      <c r="L45" s="66"/>
      <c r="M45" s="66"/>
      <c r="N45" s="66"/>
      <c r="O45" s="69"/>
    </row>
    <row r="46" spans="1:15" ht="12.75">
      <c r="A46" s="34"/>
      <c r="B46" s="35" t="s">
        <v>58</v>
      </c>
      <c r="C46" s="39">
        <v>96892681</v>
      </c>
      <c r="D46" s="37"/>
      <c r="E46" s="37"/>
      <c r="F46" s="11"/>
      <c r="G46" s="38"/>
      <c r="H46" s="66"/>
      <c r="I46" s="66"/>
      <c r="J46" s="66"/>
      <c r="K46" s="66"/>
      <c r="L46" s="66"/>
      <c r="M46" s="66"/>
      <c r="N46" s="66"/>
      <c r="O46" s="69"/>
    </row>
    <row r="47" spans="1:15" ht="51">
      <c r="A47" s="40">
        <v>1</v>
      </c>
      <c r="B47" s="41" t="s">
        <v>10</v>
      </c>
      <c r="C47" s="42" t="s">
        <v>11</v>
      </c>
      <c r="D47" s="43">
        <v>7</v>
      </c>
      <c r="E47" s="43">
        <f aca="true" t="shared" si="3" ref="E47:E52">D47*0.9</f>
        <v>6.3</v>
      </c>
      <c r="F47" s="52">
        <v>1</v>
      </c>
      <c r="G47" s="44">
        <f aca="true" t="shared" si="4" ref="G47:G52">D47*F47</f>
        <v>7</v>
      </c>
      <c r="H47" s="66"/>
      <c r="I47" s="44">
        <f aca="true" t="shared" si="5" ref="I47:I52">F47*E47</f>
        <v>6.3</v>
      </c>
      <c r="J47" s="66"/>
      <c r="K47" s="66"/>
      <c r="L47" s="66"/>
      <c r="M47" s="66"/>
      <c r="N47" s="66"/>
      <c r="O47" s="69"/>
    </row>
    <row r="48" spans="1:15" ht="51">
      <c r="A48" s="40">
        <v>2</v>
      </c>
      <c r="B48" s="41" t="s">
        <v>10</v>
      </c>
      <c r="C48" s="45" t="s">
        <v>12</v>
      </c>
      <c r="D48" s="43">
        <v>7</v>
      </c>
      <c r="E48" s="43">
        <f t="shared" si="3"/>
        <v>6.3</v>
      </c>
      <c r="F48" s="52">
        <v>1</v>
      </c>
      <c r="G48" s="44">
        <f t="shared" si="4"/>
        <v>7</v>
      </c>
      <c r="H48" s="66"/>
      <c r="I48" s="44">
        <f t="shared" si="5"/>
        <v>6.3</v>
      </c>
      <c r="J48" s="66"/>
      <c r="K48" s="66"/>
      <c r="L48" s="66"/>
      <c r="M48" s="66"/>
      <c r="N48" s="66"/>
      <c r="O48" s="69"/>
    </row>
    <row r="49" spans="1:15" ht="51">
      <c r="A49" s="40">
        <v>3</v>
      </c>
      <c r="B49" s="41" t="s">
        <v>10</v>
      </c>
      <c r="C49" s="42" t="s">
        <v>13</v>
      </c>
      <c r="D49" s="43">
        <v>7</v>
      </c>
      <c r="E49" s="43">
        <f t="shared" si="3"/>
        <v>6.3</v>
      </c>
      <c r="F49" s="52">
        <v>1</v>
      </c>
      <c r="G49" s="44">
        <f t="shared" si="4"/>
        <v>7</v>
      </c>
      <c r="H49" s="66"/>
      <c r="I49" s="44">
        <f t="shared" si="5"/>
        <v>6.3</v>
      </c>
      <c r="J49" s="66"/>
      <c r="K49" s="66"/>
      <c r="L49" s="66"/>
      <c r="M49" s="66"/>
      <c r="N49" s="66"/>
      <c r="O49" s="69"/>
    </row>
    <row r="50" spans="1:15" ht="51">
      <c r="A50" s="40">
        <v>4</v>
      </c>
      <c r="B50" s="46" t="s">
        <v>10</v>
      </c>
      <c r="C50" s="42" t="s">
        <v>14</v>
      </c>
      <c r="D50" s="43">
        <v>7</v>
      </c>
      <c r="E50" s="43">
        <f t="shared" si="3"/>
        <v>6.3</v>
      </c>
      <c r="F50" s="52">
        <v>1</v>
      </c>
      <c r="G50" s="44">
        <f t="shared" si="4"/>
        <v>7</v>
      </c>
      <c r="H50" s="66"/>
      <c r="I50" s="44">
        <f t="shared" si="5"/>
        <v>6.3</v>
      </c>
      <c r="J50" s="66"/>
      <c r="K50" s="66"/>
      <c r="L50" s="66"/>
      <c r="M50" s="66"/>
      <c r="N50" s="66"/>
      <c r="O50" s="69"/>
    </row>
    <row r="51" spans="1:15" ht="51">
      <c r="A51" s="40">
        <v>5</v>
      </c>
      <c r="B51" s="46" t="s">
        <v>10</v>
      </c>
      <c r="C51" s="42" t="s">
        <v>15</v>
      </c>
      <c r="D51" s="43">
        <v>7</v>
      </c>
      <c r="E51" s="43">
        <f t="shared" si="3"/>
        <v>6.3</v>
      </c>
      <c r="F51" s="52">
        <v>1</v>
      </c>
      <c r="G51" s="44">
        <f t="shared" si="4"/>
        <v>7</v>
      </c>
      <c r="H51" s="66"/>
      <c r="I51" s="44">
        <f t="shared" si="5"/>
        <v>6.3</v>
      </c>
      <c r="J51" s="66"/>
      <c r="K51" s="66"/>
      <c r="L51" s="66"/>
      <c r="M51" s="66"/>
      <c r="N51" s="66"/>
      <c r="O51" s="69"/>
    </row>
    <row r="52" spans="1:15" ht="12.75">
      <c r="A52" s="40">
        <v>6</v>
      </c>
      <c r="B52" s="8" t="s">
        <v>16</v>
      </c>
      <c r="C52" s="1" t="s">
        <v>17</v>
      </c>
      <c r="D52" s="13">
        <v>0.6</v>
      </c>
      <c r="E52" s="43">
        <f t="shared" si="3"/>
        <v>0.54</v>
      </c>
      <c r="F52" s="53">
        <v>10</v>
      </c>
      <c r="G52" s="47">
        <f t="shared" si="4"/>
        <v>6</v>
      </c>
      <c r="H52" s="67">
        <f>SUM(G47:G52)</f>
        <v>41</v>
      </c>
      <c r="I52" s="44">
        <f t="shared" si="5"/>
        <v>5.4</v>
      </c>
      <c r="J52" s="67">
        <f>SUM(I47:I52)</f>
        <v>36.9</v>
      </c>
      <c r="K52" s="67">
        <f>J52*165/990.72</f>
        <v>6.145530523255814</v>
      </c>
      <c r="L52" s="67">
        <f>SUM(J52:K52)</f>
        <v>43.04553052325581</v>
      </c>
      <c r="M52" s="67">
        <f>L52*1625.76/1155.72</f>
        <v>60.55247093023256</v>
      </c>
      <c r="N52" s="67">
        <f>M52*113.42/1625.76</f>
        <v>4.224400436046512</v>
      </c>
      <c r="O52" s="70">
        <f>SUM(M52:N52)</f>
        <v>64.77687136627907</v>
      </c>
    </row>
    <row r="53" spans="1:15" s="58" customFormat="1" ht="12" customHeight="1">
      <c r="A53" s="74"/>
      <c r="B53" s="75" t="s">
        <v>52</v>
      </c>
      <c r="C53" s="75" t="s">
        <v>94</v>
      </c>
      <c r="D53" s="76"/>
      <c r="E53" s="76"/>
      <c r="F53" s="76"/>
      <c r="G53" s="34"/>
      <c r="H53" s="82"/>
      <c r="I53" s="82"/>
      <c r="J53" s="82"/>
      <c r="K53" s="82"/>
      <c r="L53" s="82"/>
      <c r="M53" s="82"/>
      <c r="N53" s="82"/>
      <c r="O53" s="34"/>
    </row>
    <row r="54" spans="1:15" s="58" customFormat="1" ht="12" customHeight="1">
      <c r="A54" s="74"/>
      <c r="B54" s="75" t="s">
        <v>54</v>
      </c>
      <c r="C54" s="74" t="s">
        <v>95</v>
      </c>
      <c r="D54" s="76"/>
      <c r="E54" s="76"/>
      <c r="F54" s="76"/>
      <c r="G54" s="34"/>
      <c r="H54" s="82"/>
      <c r="I54" s="82"/>
      <c r="J54" s="82"/>
      <c r="K54" s="82"/>
      <c r="L54" s="82"/>
      <c r="M54" s="82"/>
      <c r="N54" s="82"/>
      <c r="O54" s="34"/>
    </row>
    <row r="55" spans="1:15" s="77" customFormat="1" ht="12" customHeight="1">
      <c r="A55" s="74"/>
      <c r="B55" s="75" t="s">
        <v>56</v>
      </c>
      <c r="C55" s="78" t="s">
        <v>96</v>
      </c>
      <c r="D55" s="76"/>
      <c r="E55" s="76"/>
      <c r="F55" s="76"/>
      <c r="G55" s="34"/>
      <c r="H55" s="82"/>
      <c r="I55" s="82"/>
      <c r="J55" s="82"/>
      <c r="K55" s="82"/>
      <c r="L55" s="82"/>
      <c r="M55" s="82"/>
      <c r="N55" s="82"/>
      <c r="O55" s="82"/>
    </row>
    <row r="56" spans="1:15" s="77" customFormat="1" ht="12" customHeight="1">
      <c r="A56" s="74"/>
      <c r="B56" s="75" t="s">
        <v>58</v>
      </c>
      <c r="C56" s="79">
        <v>98272771</v>
      </c>
      <c r="D56" s="76"/>
      <c r="E56" s="76"/>
      <c r="F56" s="76"/>
      <c r="G56" s="34"/>
      <c r="H56" s="82"/>
      <c r="I56" s="82"/>
      <c r="J56" s="82"/>
      <c r="K56" s="82"/>
      <c r="L56" s="82"/>
      <c r="M56" s="82"/>
      <c r="N56" s="82"/>
      <c r="O56" s="82"/>
    </row>
    <row r="57" spans="1:15" s="77" customFormat="1" ht="12" customHeight="1">
      <c r="A57" s="40">
        <v>1</v>
      </c>
      <c r="B57" s="16" t="s">
        <v>40</v>
      </c>
      <c r="C57" s="17" t="s">
        <v>41</v>
      </c>
      <c r="D57" s="4">
        <v>5</v>
      </c>
      <c r="E57" s="43">
        <f>D57*0.9</f>
        <v>4.5</v>
      </c>
      <c r="F57" s="16">
        <v>1</v>
      </c>
      <c r="G57" s="4">
        <f>D57*F57</f>
        <v>5</v>
      </c>
      <c r="H57" s="82"/>
      <c r="I57" s="44">
        <f>F57*E57</f>
        <v>4.5</v>
      </c>
      <c r="J57" s="82"/>
      <c r="K57" s="82"/>
      <c r="L57" s="82"/>
      <c r="M57" s="82"/>
      <c r="N57" s="82"/>
      <c r="O57" s="82"/>
    </row>
    <row r="58" spans="1:15" ht="12.75">
      <c r="A58" s="14">
        <v>2</v>
      </c>
      <c r="B58" s="8">
        <v>1555</v>
      </c>
      <c r="C58" s="1" t="s">
        <v>34</v>
      </c>
      <c r="D58" s="6">
        <v>28</v>
      </c>
      <c r="E58" s="43">
        <f>D58*0.9</f>
        <v>25.2</v>
      </c>
      <c r="F58" s="8">
        <v>1</v>
      </c>
      <c r="G58" s="4">
        <f>D58*F58</f>
        <v>28</v>
      </c>
      <c r="H58" s="67">
        <f>SUM(G57:G58)</f>
        <v>33</v>
      </c>
      <c r="I58" s="44">
        <f>F58*E58</f>
        <v>25.2</v>
      </c>
      <c r="J58" s="67">
        <f>SUM(I57:I58)</f>
        <v>29.7</v>
      </c>
      <c r="K58" s="67">
        <f>J58*165/990.72</f>
        <v>4.9464026162790695</v>
      </c>
      <c r="L58" s="67">
        <f>SUM(J58:K58)</f>
        <v>34.64640261627907</v>
      </c>
      <c r="M58" s="67">
        <f>L58*1625.76/1155.72</f>
        <v>48.73735465116278</v>
      </c>
      <c r="N58" s="67">
        <f>M58*113.42/1625.76</f>
        <v>3.4001271802325577</v>
      </c>
      <c r="O58" s="70">
        <f>SUM(M58:N58)</f>
        <v>52.13748183139534</v>
      </c>
    </row>
    <row r="59" spans="1:15" s="77" customFormat="1" ht="12" customHeight="1">
      <c r="A59" s="74"/>
      <c r="B59" s="80"/>
      <c r="C59" s="81"/>
      <c r="D59" s="76"/>
      <c r="E59" s="76"/>
      <c r="F59" s="76"/>
      <c r="G59" s="34"/>
      <c r="H59" s="82"/>
      <c r="I59" s="82"/>
      <c r="J59" s="82"/>
      <c r="K59" s="82"/>
      <c r="L59" s="82"/>
      <c r="M59" s="82"/>
      <c r="N59" s="82"/>
      <c r="O59" s="82"/>
    </row>
    <row r="60" spans="1:15" ht="12.75">
      <c r="A60" s="34"/>
      <c r="B60" s="35" t="s">
        <v>52</v>
      </c>
      <c r="C60" s="39" t="s">
        <v>63</v>
      </c>
      <c r="D60" s="10"/>
      <c r="E60" s="10"/>
      <c r="F60" s="11"/>
      <c r="G60" s="12"/>
      <c r="H60" s="66"/>
      <c r="I60" s="66"/>
      <c r="J60" s="66"/>
      <c r="K60" s="66"/>
      <c r="L60" s="66"/>
      <c r="M60" s="66"/>
      <c r="N60" s="66"/>
      <c r="O60" s="69"/>
    </row>
    <row r="61" spans="1:15" ht="12.75">
      <c r="A61" s="34"/>
      <c r="B61" s="35" t="s">
        <v>54</v>
      </c>
      <c r="C61" s="39" t="s">
        <v>64</v>
      </c>
      <c r="D61" s="10"/>
      <c r="E61" s="10"/>
      <c r="F61" s="11"/>
      <c r="G61" s="12"/>
      <c r="H61" s="66"/>
      <c r="I61" s="66"/>
      <c r="J61" s="66"/>
      <c r="K61" s="66"/>
      <c r="L61" s="66"/>
      <c r="M61" s="66"/>
      <c r="N61" s="66"/>
      <c r="O61" s="69"/>
    </row>
    <row r="62" spans="1:15" ht="12.75">
      <c r="A62" s="34"/>
      <c r="B62" s="35" t="s">
        <v>56</v>
      </c>
      <c r="C62" s="36" t="s">
        <v>65</v>
      </c>
      <c r="D62" s="10"/>
      <c r="E62" s="10"/>
      <c r="F62" s="11"/>
      <c r="G62" s="12"/>
      <c r="H62" s="66"/>
      <c r="I62" s="66"/>
      <c r="J62" s="66"/>
      <c r="K62" s="66"/>
      <c r="L62" s="66"/>
      <c r="M62" s="66"/>
      <c r="N62" s="66"/>
      <c r="O62" s="69"/>
    </row>
    <row r="63" spans="1:15" ht="12.75">
      <c r="A63" s="34"/>
      <c r="B63" s="35" t="s">
        <v>58</v>
      </c>
      <c r="C63" s="39">
        <v>86899138</v>
      </c>
      <c r="D63" s="10"/>
      <c r="E63" s="10"/>
      <c r="F63" s="11"/>
      <c r="G63" s="12"/>
      <c r="H63" s="66"/>
      <c r="I63" s="66"/>
      <c r="J63" s="66"/>
      <c r="K63" s="66"/>
      <c r="L63" s="66"/>
      <c r="M63" s="66"/>
      <c r="N63" s="66"/>
      <c r="O63" s="69"/>
    </row>
    <row r="64" spans="1:15" ht="12.75">
      <c r="A64" s="51">
        <v>1</v>
      </c>
      <c r="B64" s="8" t="s">
        <v>5</v>
      </c>
      <c r="C64" s="1" t="s">
        <v>6</v>
      </c>
      <c r="D64" s="4">
        <v>5</v>
      </c>
      <c r="E64" s="43">
        <f>D64*0.9</f>
        <v>4.5</v>
      </c>
      <c r="F64" s="8">
        <v>1</v>
      </c>
      <c r="G64" s="4">
        <f>D64*F64</f>
        <v>5</v>
      </c>
      <c r="H64" s="66"/>
      <c r="I64" s="44">
        <f aca="true" t="shared" si="6" ref="I64:I78">F64*E64</f>
        <v>4.5</v>
      </c>
      <c r="J64" s="66"/>
      <c r="K64" s="66"/>
      <c r="L64" s="66"/>
      <c r="M64" s="66"/>
      <c r="N64" s="66"/>
      <c r="O64" s="69"/>
    </row>
    <row r="65" spans="1:15" ht="12.75">
      <c r="A65" s="51">
        <v>2</v>
      </c>
      <c r="B65" s="8" t="s">
        <v>66</v>
      </c>
      <c r="C65" s="1" t="s">
        <v>7</v>
      </c>
      <c r="D65" s="6">
        <v>0.6</v>
      </c>
      <c r="E65" s="43">
        <f>D65*0.9</f>
        <v>0.54</v>
      </c>
      <c r="F65" s="8">
        <v>3</v>
      </c>
      <c r="G65" s="4">
        <f>D65*F65</f>
        <v>1.7999999999999998</v>
      </c>
      <c r="H65" s="66"/>
      <c r="I65" s="44">
        <f t="shared" si="6"/>
        <v>1.62</v>
      </c>
      <c r="J65" s="66"/>
      <c r="K65" s="66"/>
      <c r="L65" s="66"/>
      <c r="M65" s="66"/>
      <c r="N65" s="66"/>
      <c r="O65" s="69"/>
    </row>
    <row r="66" spans="1:15" ht="12.75">
      <c r="A66" s="51">
        <v>3</v>
      </c>
      <c r="B66" s="8" t="s">
        <v>67</v>
      </c>
      <c r="C66" s="1" t="s">
        <v>8</v>
      </c>
      <c r="D66" s="5">
        <v>0.6</v>
      </c>
      <c r="E66" s="43">
        <f>D66*0.9</f>
        <v>0.54</v>
      </c>
      <c r="F66" s="8">
        <v>1</v>
      </c>
      <c r="G66" s="4">
        <f>D66*F66</f>
        <v>0.6</v>
      </c>
      <c r="H66" s="66"/>
      <c r="I66" s="44">
        <f t="shared" si="6"/>
        <v>0.54</v>
      </c>
      <c r="J66" s="66"/>
      <c r="K66" s="66"/>
      <c r="L66" s="66"/>
      <c r="M66" s="66"/>
      <c r="N66" s="66"/>
      <c r="O66" s="69"/>
    </row>
    <row r="67" spans="1:15" ht="12.75">
      <c r="A67" s="51">
        <v>4</v>
      </c>
      <c r="B67" s="8" t="s">
        <v>68</v>
      </c>
      <c r="C67" s="1" t="s">
        <v>9</v>
      </c>
      <c r="D67" s="4">
        <v>0.6</v>
      </c>
      <c r="E67" s="43">
        <f>D67*0.9</f>
        <v>0.54</v>
      </c>
      <c r="F67" s="8">
        <v>1</v>
      </c>
      <c r="G67" s="4">
        <f>D67*F67</f>
        <v>0.6</v>
      </c>
      <c r="H67" s="67">
        <f>SUM(G64:G67)</f>
        <v>7.999999999999999</v>
      </c>
      <c r="I67" s="44">
        <f t="shared" si="6"/>
        <v>0.54</v>
      </c>
      <c r="J67" s="67">
        <f>SUM(I64:I67)</f>
        <v>7.2</v>
      </c>
      <c r="K67" s="67">
        <f>J67*165/990.72</f>
        <v>1.1991279069767442</v>
      </c>
      <c r="L67" s="67">
        <f>SUM(J67:K67)</f>
        <v>8.399127906976744</v>
      </c>
      <c r="M67" s="67">
        <f>L67*1625.76/1155.72</f>
        <v>11.815116279069766</v>
      </c>
      <c r="N67" s="67">
        <f>M67*113.42/1625.76</f>
        <v>0.8242732558139535</v>
      </c>
      <c r="O67" s="70">
        <f>SUM(M67:N67)</f>
        <v>12.639389534883719</v>
      </c>
    </row>
    <row r="68" spans="1:15" ht="12.75">
      <c r="A68" s="14"/>
      <c r="B68" s="11" t="s">
        <v>59</v>
      </c>
      <c r="C68" s="48"/>
      <c r="D68" s="49"/>
      <c r="E68" s="49"/>
      <c r="F68" s="11"/>
      <c r="G68" s="50"/>
      <c r="H68" s="66"/>
      <c r="I68" s="44"/>
      <c r="J68" s="66"/>
      <c r="K68" s="66"/>
      <c r="L68" s="66"/>
      <c r="M68" s="66"/>
      <c r="N68" s="66"/>
      <c r="O68" s="69"/>
    </row>
    <row r="69" spans="1:15" ht="12.75">
      <c r="A69" s="51">
        <v>1</v>
      </c>
      <c r="B69" s="8" t="s">
        <v>30</v>
      </c>
      <c r="C69" s="1" t="s">
        <v>31</v>
      </c>
      <c r="D69" s="4">
        <v>0.6</v>
      </c>
      <c r="E69" s="43">
        <f aca="true" t="shared" si="7" ref="E69:E78">D69*0.9</f>
        <v>0.54</v>
      </c>
      <c r="F69" s="8">
        <v>3</v>
      </c>
      <c r="G69" s="4">
        <f aca="true" t="shared" si="8" ref="G69:G77">D69*F69</f>
        <v>1.7999999999999998</v>
      </c>
      <c r="H69" s="66"/>
      <c r="I69" s="44">
        <f t="shared" si="6"/>
        <v>1.62</v>
      </c>
      <c r="J69" s="66"/>
      <c r="K69" s="66"/>
      <c r="L69" s="66"/>
      <c r="M69" s="66"/>
      <c r="N69" s="66"/>
      <c r="O69" s="69"/>
    </row>
    <row r="70" spans="1:15" ht="12.75">
      <c r="A70" s="14">
        <v>2</v>
      </c>
      <c r="B70" s="8" t="s">
        <v>5</v>
      </c>
      <c r="C70" s="1" t="s">
        <v>6</v>
      </c>
      <c r="D70" s="4">
        <v>5</v>
      </c>
      <c r="E70" s="43">
        <f t="shared" si="7"/>
        <v>4.5</v>
      </c>
      <c r="F70" s="8">
        <v>2</v>
      </c>
      <c r="G70" s="4">
        <f t="shared" si="8"/>
        <v>10</v>
      </c>
      <c r="H70" s="66"/>
      <c r="I70" s="44">
        <f t="shared" si="6"/>
        <v>9</v>
      </c>
      <c r="J70" s="66"/>
      <c r="K70" s="66"/>
      <c r="L70" s="66"/>
      <c r="M70" s="66"/>
      <c r="N70" s="66"/>
      <c r="O70" s="69"/>
    </row>
    <row r="71" spans="1:15" ht="12.75">
      <c r="A71" s="51">
        <v>3</v>
      </c>
      <c r="B71" s="8" t="s">
        <v>32</v>
      </c>
      <c r="C71" s="1" t="s">
        <v>33</v>
      </c>
      <c r="D71" s="6">
        <v>5</v>
      </c>
      <c r="E71" s="43">
        <f t="shared" si="7"/>
        <v>4.5</v>
      </c>
      <c r="F71" s="8">
        <v>1</v>
      </c>
      <c r="G71" s="4">
        <f t="shared" si="8"/>
        <v>5</v>
      </c>
      <c r="H71" s="66"/>
      <c r="I71" s="44">
        <f t="shared" si="6"/>
        <v>4.5</v>
      </c>
      <c r="J71" s="66"/>
      <c r="K71" s="66"/>
      <c r="L71" s="66"/>
      <c r="M71" s="66"/>
      <c r="N71" s="66"/>
      <c r="O71" s="69"/>
    </row>
    <row r="72" spans="1:15" ht="12.75">
      <c r="A72" s="51">
        <v>5</v>
      </c>
      <c r="B72" s="8" t="s">
        <v>36</v>
      </c>
      <c r="C72" s="1" t="s">
        <v>35</v>
      </c>
      <c r="D72" s="4">
        <v>28</v>
      </c>
      <c r="E72" s="43">
        <f t="shared" si="7"/>
        <v>25.2</v>
      </c>
      <c r="F72" s="8">
        <v>1</v>
      </c>
      <c r="G72" s="4">
        <f t="shared" si="8"/>
        <v>28</v>
      </c>
      <c r="H72" s="66"/>
      <c r="I72" s="44">
        <f t="shared" si="6"/>
        <v>25.2</v>
      </c>
      <c r="J72" s="66"/>
      <c r="K72" s="66"/>
      <c r="L72" s="66"/>
      <c r="M72" s="66"/>
      <c r="N72" s="66"/>
      <c r="O72" s="69"/>
    </row>
    <row r="73" spans="1:15" ht="12.75">
      <c r="A73" s="14">
        <v>6</v>
      </c>
      <c r="B73" s="23">
        <v>5813</v>
      </c>
      <c r="C73" s="25" t="s">
        <v>49</v>
      </c>
      <c r="D73" s="4">
        <v>8</v>
      </c>
      <c r="E73" s="43">
        <f t="shared" si="7"/>
        <v>7.2</v>
      </c>
      <c r="F73" s="8">
        <v>1</v>
      </c>
      <c r="G73" s="4">
        <f t="shared" si="8"/>
        <v>8</v>
      </c>
      <c r="H73" s="66"/>
      <c r="I73" s="44">
        <f t="shared" si="6"/>
        <v>7.2</v>
      </c>
      <c r="J73" s="66"/>
      <c r="K73" s="66"/>
      <c r="L73" s="66"/>
      <c r="M73" s="66"/>
      <c r="N73" s="66"/>
      <c r="O73" s="69"/>
    </row>
    <row r="74" spans="1:15" ht="12.75">
      <c r="A74" s="51">
        <v>7</v>
      </c>
      <c r="B74" s="8" t="s">
        <v>20</v>
      </c>
      <c r="C74" s="1" t="s">
        <v>60</v>
      </c>
      <c r="D74" s="4">
        <v>5</v>
      </c>
      <c r="E74" s="43">
        <f t="shared" si="7"/>
        <v>4.5</v>
      </c>
      <c r="F74" s="8">
        <v>9</v>
      </c>
      <c r="G74" s="4">
        <f t="shared" si="8"/>
        <v>45</v>
      </c>
      <c r="H74" s="66"/>
      <c r="I74" s="44">
        <f t="shared" si="6"/>
        <v>40.5</v>
      </c>
      <c r="J74" s="66"/>
      <c r="K74" s="66"/>
      <c r="L74" s="66"/>
      <c r="M74" s="66"/>
      <c r="N74" s="66"/>
      <c r="O74" s="69"/>
    </row>
    <row r="75" spans="1:15" ht="12.75">
      <c r="A75" s="14">
        <v>8</v>
      </c>
      <c r="B75" s="8" t="s">
        <v>22</v>
      </c>
      <c r="C75" s="1" t="s">
        <v>61</v>
      </c>
      <c r="D75" s="4">
        <v>5</v>
      </c>
      <c r="E75" s="43">
        <f t="shared" si="7"/>
        <v>4.5</v>
      </c>
      <c r="F75" s="8">
        <v>3</v>
      </c>
      <c r="G75" s="4">
        <f t="shared" si="8"/>
        <v>15</v>
      </c>
      <c r="H75" s="66"/>
      <c r="I75" s="44">
        <f t="shared" si="6"/>
        <v>13.5</v>
      </c>
      <c r="J75" s="66"/>
      <c r="K75" s="66"/>
      <c r="L75" s="66"/>
      <c r="M75" s="66"/>
      <c r="N75" s="66"/>
      <c r="O75" s="69"/>
    </row>
    <row r="76" spans="1:15" ht="12.75">
      <c r="A76" s="51">
        <v>9</v>
      </c>
      <c r="B76" s="8" t="s">
        <v>24</v>
      </c>
      <c r="C76" s="1" t="s">
        <v>62</v>
      </c>
      <c r="D76" s="4">
        <v>5</v>
      </c>
      <c r="E76" s="43">
        <f t="shared" si="7"/>
        <v>4.5</v>
      </c>
      <c r="F76" s="8">
        <v>1</v>
      </c>
      <c r="G76" s="4">
        <f t="shared" si="8"/>
        <v>5</v>
      </c>
      <c r="H76" s="66"/>
      <c r="I76" s="44">
        <f t="shared" si="6"/>
        <v>4.5</v>
      </c>
      <c r="J76" s="66"/>
      <c r="K76" s="66"/>
      <c r="L76" s="66"/>
      <c r="M76" s="66"/>
      <c r="N76" s="66"/>
      <c r="O76" s="69"/>
    </row>
    <row r="77" spans="1:15" ht="25.5">
      <c r="A77" s="14">
        <v>10</v>
      </c>
      <c r="B77" s="8" t="s">
        <v>37</v>
      </c>
      <c r="C77" s="1" t="s">
        <v>38</v>
      </c>
      <c r="D77" s="4">
        <v>75</v>
      </c>
      <c r="E77" s="43">
        <f t="shared" si="7"/>
        <v>67.5</v>
      </c>
      <c r="F77" s="8">
        <v>1</v>
      </c>
      <c r="G77" s="4">
        <f t="shared" si="8"/>
        <v>75</v>
      </c>
      <c r="H77" s="66"/>
      <c r="I77" s="44">
        <f t="shared" si="6"/>
        <v>67.5</v>
      </c>
      <c r="J77" s="66"/>
      <c r="K77" s="66"/>
      <c r="L77" s="66"/>
      <c r="M77" s="66"/>
      <c r="N77" s="66"/>
      <c r="O77" s="69"/>
    </row>
    <row r="78" spans="1:15" ht="12.75">
      <c r="A78" s="51">
        <v>11</v>
      </c>
      <c r="B78" s="16" t="s">
        <v>40</v>
      </c>
      <c r="C78" s="17" t="s">
        <v>41</v>
      </c>
      <c r="D78" s="4">
        <v>5</v>
      </c>
      <c r="E78" s="43">
        <f t="shared" si="7"/>
        <v>4.5</v>
      </c>
      <c r="F78" s="16">
        <v>2</v>
      </c>
      <c r="G78" s="4">
        <f>D78*F78</f>
        <v>10</v>
      </c>
      <c r="H78" s="67">
        <f>SUM(G69:G78)</f>
        <v>202.8</v>
      </c>
      <c r="I78" s="44">
        <f t="shared" si="6"/>
        <v>9</v>
      </c>
      <c r="J78" s="67">
        <f>SUM(I69:I78)</f>
        <v>182.52</v>
      </c>
      <c r="K78" s="67">
        <f>J78*165/990.72</f>
        <v>30.397892441860467</v>
      </c>
      <c r="L78" s="67">
        <f>SUM(J78:K78)</f>
        <v>212.9178924418605</v>
      </c>
      <c r="M78" s="67">
        <f>L78*1625.76/1155.72</f>
        <v>299.5131976744186</v>
      </c>
      <c r="N78" s="67">
        <f>M78*113.42/1625.76</f>
        <v>20.895327034883724</v>
      </c>
      <c r="O78" s="70">
        <f>SUM(M78:N78)</f>
        <v>320.40852470930236</v>
      </c>
    </row>
    <row r="80" spans="4:7" ht="12.75">
      <c r="D80" s="18"/>
      <c r="E80" s="18"/>
      <c r="G80" s="18"/>
    </row>
    <row r="81" spans="7:15" ht="12.75">
      <c r="G81" s="15">
        <f aca="true" t="shared" si="9" ref="G81:O81">SUM(G2:G79)</f>
        <v>1100.8</v>
      </c>
      <c r="H81" s="15">
        <f t="shared" si="9"/>
        <v>1100.8</v>
      </c>
      <c r="I81" s="15">
        <f t="shared" si="9"/>
        <v>990.7200000000001</v>
      </c>
      <c r="J81" s="15">
        <f t="shared" si="9"/>
        <v>990.72</v>
      </c>
      <c r="K81" s="15">
        <f t="shared" si="9"/>
        <v>165</v>
      </c>
      <c r="L81" s="15">
        <f t="shared" si="9"/>
        <v>1155.72</v>
      </c>
      <c r="M81" s="15">
        <f t="shared" si="9"/>
        <v>1625.7599999999998</v>
      </c>
      <c r="N81" s="15">
        <f t="shared" si="9"/>
        <v>113.41999999999999</v>
      </c>
      <c r="O81" s="73">
        <f t="shared" si="9"/>
        <v>1739.1799999999998</v>
      </c>
    </row>
  </sheetData>
  <sheetProtection/>
  <hyperlinks>
    <hyperlink ref="C4" r:id="rId1" display="newxiaoshan@hotmail.com"/>
    <hyperlink ref="C62" r:id="rId2" display="TTVU@ntu.edu.sg"/>
    <hyperlink ref="C15" r:id="rId3" display="nathaddeus@gmail.com"/>
    <hyperlink ref="C36" r:id="rId4" display="mikejohnrod@gmail.com"/>
    <hyperlink ref="C53" r:id="rId5" display="Toastmasters@Hope"/>
    <hyperlink ref="C55" r:id="rId6" display="saj.kumar.k@sap.com"/>
  </hyperlinks>
  <printOptions/>
  <pageMargins left="0.75" right="0.25" top="1" bottom="1" header="0.5" footer="0.5"/>
  <pageSetup fitToHeight="0" fitToWidth="1" horizontalDpi="600" verticalDpi="600" orientation="landscape" paperSize="9" scale="81" r:id="rId7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2016-05-17T08:50:09Z</cp:lastPrinted>
  <dcterms:created xsi:type="dcterms:W3CDTF">2006-02-25T13:48:34Z</dcterms:created>
  <dcterms:modified xsi:type="dcterms:W3CDTF">2016-06-06T16:52:55Z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