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>
    <definedName name="_xlnm.Print_Area" localSheetId="0">'Sheet1'!$A$2:$G$97</definedName>
  </definedNames>
  <calcPr fullCalcOnLoad="1"/>
</workbook>
</file>

<file path=xl/sharedStrings.xml><?xml version="1.0" encoding="utf-8"?>
<sst xmlns="http://schemas.openxmlformats.org/spreadsheetml/2006/main" count="201" uniqueCount="131">
  <si>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</si>
  <si>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</si>
  <si>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</si>
  <si>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</si>
  <si>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</si>
  <si>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</si>
  <si>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</si>
  <si>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</si>
  <si>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</si>
  <si>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1115C</t>
  </si>
  <si>
    <t>5801Z</t>
  </si>
  <si>
    <t>Competent Communicator Pin</t>
  </si>
  <si>
    <t>1916A</t>
  </si>
  <si>
    <t>Club Officer Pin Set (8 pins)</t>
  </si>
  <si>
    <t>Tay Yiang Ping</t>
  </si>
  <si>
    <t xml:space="preserve"> (Toastmasters Stock)</t>
  </si>
  <si>
    <t>Gavel Paperweight</t>
  </si>
  <si>
    <t>226Z</t>
  </si>
  <si>
    <t>YMCA Toastmasters Club</t>
  </si>
  <si>
    <t>bschew.dtm@gmail.com</t>
  </si>
  <si>
    <t xml:space="preserve">NUSS TMC </t>
  </si>
  <si>
    <t>Jane Quah</t>
  </si>
  <si>
    <t>janequah@singnet.com.sg</t>
  </si>
  <si>
    <t>65-98311665</t>
  </si>
  <si>
    <t>Outstanding Member Pin</t>
  </si>
  <si>
    <t>Guest Information Card and Badge(Set of 25)</t>
  </si>
  <si>
    <t xml:space="preserve">SIM I </t>
  </si>
  <si>
    <t>Lynn Yap</t>
  </si>
  <si>
    <t>lynnyapengli@gmail.com</t>
  </si>
  <si>
    <t>Advanced Communication Library Set</t>
  </si>
  <si>
    <t>Impromtu Speaking</t>
  </si>
  <si>
    <t>Cheng San TMC</t>
  </si>
  <si>
    <t>Shaun Aw</t>
  </si>
  <si>
    <t>wravencorp@hotmail.com</t>
  </si>
  <si>
    <t>226A</t>
  </si>
  <si>
    <t>AP-storytelling</t>
  </si>
  <si>
    <t>AP-The entertaining speaker</t>
  </si>
  <si>
    <t>Lawrence Lee</t>
  </si>
  <si>
    <t>outstandingcoach@gmail.com</t>
  </si>
  <si>
    <t>Multi-Purpose Scroll</t>
  </si>
  <si>
    <t xml:space="preserve">Bukit Panjang CCToastmasters Club </t>
  </si>
  <si>
    <t>NTU Alumni</t>
  </si>
  <si>
    <t>Azizah</t>
  </si>
  <si>
    <t xml:space="preserve"> 236
236</t>
  </si>
  <si>
    <t xml:space="preserve"> How to Conduct Productive Meetings</t>
  </si>
  <si>
    <t>azizahspr@gmail.com</t>
  </si>
  <si>
    <t>Promotional Magnet</t>
  </si>
  <si>
    <t>Blank Certificate</t>
  </si>
  <si>
    <t>Certificate of Appreciation</t>
  </si>
  <si>
    <t>IBM Singapore Toastmasters Club</t>
  </si>
  <si>
    <t>Chan Johan Junior</t>
  </si>
  <si>
    <t>ibmtmcsingapore@gmail.com</t>
  </si>
  <si>
    <t>393BS</t>
  </si>
  <si>
    <t>Best Speaker Ribbon Set (Set of 10)</t>
  </si>
  <si>
    <t>393BE</t>
  </si>
  <si>
    <t>Best Evaluator Ribbon Set (Set of 10)</t>
  </si>
  <si>
    <t>393BTT</t>
  </si>
  <si>
    <t xml:space="preserve">Best Table Topic Ribbon Set (Set of 10) </t>
  </si>
  <si>
    <t>393FT</t>
  </si>
  <si>
    <t>First Timers Ribbon Set (Set of 10)</t>
  </si>
  <si>
    <t>1988A</t>
  </si>
  <si>
    <t>Zenith Star Award - Gold</t>
  </si>
  <si>
    <t>1988B</t>
  </si>
  <si>
    <t>Zenith Star Award - Silver</t>
  </si>
  <si>
    <t>1988C</t>
  </si>
  <si>
    <t>Zenith Star Award - Black Pearl</t>
  </si>
  <si>
    <t>Blank certificate</t>
  </si>
  <si>
    <t>District 80</t>
  </si>
  <si>
    <t>1925A</t>
  </si>
  <si>
    <t>Gold Star Award</t>
  </si>
  <si>
    <t xml:space="preserve">Toastmasters Club banner with customisation  Line 1: ETC Toastmasters
Line 2: Club 3596495
Line 3: Singapore
Line 4: Chartered 2014
</t>
  </si>
  <si>
    <t xml:space="preserve">Competent Communication  </t>
  </si>
  <si>
    <t>Raffles Singapore @ Mountbatten TMC</t>
  </si>
  <si>
    <t>Anna Lee</t>
  </si>
  <si>
    <t>annalee.lsy@gmail.com</t>
  </si>
  <si>
    <t xml:space="preserve">          5801Z</t>
  </si>
  <si>
    <t>Advanced Communicator Bronze Pin</t>
  </si>
  <si>
    <t>Advanced Communicator Silver Pin</t>
  </si>
  <si>
    <t>OUTSTANDING MEMBER PIN</t>
  </si>
  <si>
    <t>Jurong Green</t>
  </si>
  <si>
    <t>Ang Nguan Pheng</t>
  </si>
  <si>
    <t>angsbw@gmail.com</t>
  </si>
  <si>
    <t xml:space="preserve">Toastmasters Club banner with customisation  Line 1: Bishan Mandarin Toastmasters
Line 3: Club 3930341
Line 3: Singapore
Line 4: Chartered 2014
</t>
  </si>
  <si>
    <t>Chew Ban Seng</t>
  </si>
  <si>
    <t xml:space="preserve">5801Z
</t>
  </si>
  <si>
    <t xml:space="preserve">Club Officers Pins </t>
  </si>
  <si>
    <t xml:space="preserve">394MI
</t>
  </si>
  <si>
    <t>Most Improved speaker ribbon</t>
  </si>
  <si>
    <t xml:space="preserve"> 393CC
</t>
  </si>
  <si>
    <t>Competent Communicator ribbon</t>
  </si>
  <si>
    <t>394ACB</t>
  </si>
  <si>
    <t>Advanced Communicator Bronze ribbon</t>
  </si>
  <si>
    <t xml:space="preserve">393CL
</t>
  </si>
  <si>
    <t>Competent Leader ribbon</t>
  </si>
  <si>
    <t>393HALFCC</t>
  </si>
  <si>
    <t>Halfway to Competent Communicator ribbon</t>
  </si>
  <si>
    <t>393HALFCL</t>
  </si>
  <si>
    <t>Halfway to Competent Leader ribbon</t>
  </si>
  <si>
    <t>393W</t>
  </si>
  <si>
    <t>Promotional Welcome ribbons</t>
  </si>
  <si>
    <t>NTU Toastmasters Club</t>
  </si>
  <si>
    <t>Randy Toh</t>
  </si>
  <si>
    <t>ytoh009@e.ntu.edu.sg</t>
  </si>
  <si>
    <t>9889-1496</t>
  </si>
  <si>
    <t>Half CC Ribbon (Set of 10)</t>
  </si>
  <si>
    <t>393CC</t>
  </si>
  <si>
    <t>CC Ribbon Set (set of 10)</t>
  </si>
  <si>
    <t>393CL</t>
  </si>
  <si>
    <t>CL Ribbon Set (set of 10)</t>
  </si>
  <si>
    <t>Guest Book</t>
  </si>
  <si>
    <t>unit price US</t>
  </si>
  <si>
    <t>Less 10%/20% Discount</t>
  </si>
  <si>
    <t>Total before Discount</t>
  </si>
  <si>
    <t>After Discount</t>
  </si>
  <si>
    <t>Total after Discount</t>
  </si>
  <si>
    <t>Total US</t>
  </si>
  <si>
    <t>Total S$</t>
  </si>
  <si>
    <t>Michi Ng</t>
  </si>
  <si>
    <t>ngmichi25@gmail.com</t>
  </si>
  <si>
    <t>Building Your Thinking Power: Part I: Mental Flexibility</t>
  </si>
  <si>
    <t>Building Your Thinking Power: Part II: The Power of Ideas</t>
  </si>
  <si>
    <t>204H</t>
  </si>
  <si>
    <t>Speechcrafter's Handbook</t>
  </si>
  <si>
    <t>Division D</t>
  </si>
  <si>
    <t xml:space="preserve">Zaid </t>
  </si>
  <si>
    <t>zaidyassin@gmail.com</t>
  </si>
  <si>
    <t xml:space="preserve">US$1,871.75 /S$2414.86 exchange rate </t>
  </si>
  <si>
    <t>GST+ Ins+ Handling from DHL $175.83</t>
  </si>
  <si>
    <t>Apportion Shipping Charges US$324.48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</si>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</sst>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$-1004]#,##0.00"/>
    <numFmt numFmtId="176" formatCode="\$#,##0.00"/>
    <numFmt numFmtId="177" formatCode="&quot;$&quot;#,##0.00\ ;&quot;$&quot;\(#,##0.00\)"/>
    <numFmt numFmtId="178" formatCode="\$#,##0.00_);[Red]&quot;($&quot;#,##0.00\)"/>
    <numFmt numFmtId="179" formatCode="0.000000"/>
    <numFmt numFmtId="180" formatCode="0.0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3" fillId="0" borderId="12" xfId="54" applyFill="1" applyBorder="1" applyAlignment="1" applyProtection="1">
      <alignment horizontal="left" wrapText="1"/>
      <protection/>
    </xf>
    <xf numFmtId="1" fontId="1" fillId="0" borderId="10" xfId="0" applyNumberFormat="1" applyFont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center" vertical="top" wrapText="1"/>
    </xf>
    <xf numFmtId="164" fontId="1" fillId="33" borderId="15" xfId="0" applyNumberFormat="1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 wrapText="1"/>
    </xf>
    <xf numFmtId="176" fontId="1" fillId="0" borderId="16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176" fontId="0" fillId="0" borderId="16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12" xfId="54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vertical="top" wrapText="1"/>
    </xf>
    <xf numFmtId="164" fontId="0" fillId="0" borderId="10" xfId="58" applyNumberFormat="1" applyFont="1" applyFill="1" applyBorder="1" applyAlignment="1">
      <alignment horizontal="right" vertical="top" wrapText="1"/>
      <protection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164" fontId="0" fillId="0" borderId="15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5" fillId="34" borderId="11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8" fontId="0" fillId="34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5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top"/>
    </xf>
    <xf numFmtId="0" fontId="0" fillId="34" borderId="12" xfId="0" applyFont="1" applyFill="1" applyBorder="1" applyAlignment="1">
      <alignment horizontal="left" vertical="top" wrapText="1"/>
    </xf>
    <xf numFmtId="164" fontId="0" fillId="34" borderId="10" xfId="0" applyNumberFormat="1" applyFont="1" applyFill="1" applyBorder="1" applyAlignment="1">
      <alignment horizontal="right"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vertical="top" wrapText="1"/>
    </xf>
    <xf numFmtId="176" fontId="0" fillId="0" borderId="21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wrapText="1"/>
    </xf>
    <xf numFmtId="164" fontId="1" fillId="0" borderId="12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top" wrapText="1"/>
    </xf>
    <xf numFmtId="178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wrapText="1"/>
    </xf>
    <xf numFmtId="164" fontId="1" fillId="0" borderId="14" xfId="0" applyNumberFormat="1" applyFont="1" applyFill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 wrapText="1"/>
    </xf>
    <xf numFmtId="164" fontId="1" fillId="0" borderId="14" xfId="0" applyNumberFormat="1" applyFont="1" applyFill="1" applyBorder="1" applyAlignment="1">
      <alignment horizontal="left" wrapText="1"/>
    </xf>
    <xf numFmtId="164" fontId="25" fillId="0" borderId="10" xfId="0" applyNumberFormat="1" applyFont="1" applyFill="1" applyBorder="1" applyAlignment="1">
      <alignment horizontal="right" wrapText="1"/>
    </xf>
    <xf numFmtId="164" fontId="25" fillId="0" borderId="1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left" wrapText="1"/>
    </xf>
    <xf numFmtId="176" fontId="1" fillId="0" borderId="22" xfId="0" applyNumberFormat="1" applyFont="1" applyFill="1" applyBorder="1" applyAlignment="1">
      <alignment vertical="top" wrapText="1"/>
    </xf>
    <xf numFmtId="176" fontId="0" fillId="0" borderId="22" xfId="0" applyNumberFormat="1" applyFont="1" applyFill="1" applyBorder="1" applyAlignment="1">
      <alignment horizontal="right" vertical="top" wrapText="1"/>
    </xf>
    <xf numFmtId="176" fontId="0" fillId="0" borderId="23" xfId="0" applyNumberFormat="1" applyFont="1" applyFill="1" applyBorder="1" applyAlignment="1">
      <alignment horizontal="right" vertical="top" wrapText="1"/>
    </xf>
    <xf numFmtId="176" fontId="0" fillId="0" borderId="14" xfId="0" applyNumberFormat="1" applyFont="1" applyFill="1" applyBorder="1" applyAlignment="1">
      <alignment horizontal="right" vertical="top" wrapText="1"/>
    </xf>
    <xf numFmtId="164" fontId="1" fillId="0" borderId="24" xfId="0" applyNumberFormat="1" applyFont="1" applyFill="1" applyBorder="1" applyAlignment="1">
      <alignment vertical="top" wrapText="1"/>
    </xf>
    <xf numFmtId="164" fontId="1" fillId="0" borderId="14" xfId="0" applyNumberFormat="1" applyFont="1" applyFill="1" applyBorder="1" applyAlignment="1">
      <alignment vertical="top" wrapText="1"/>
    </xf>
    <xf numFmtId="164" fontId="0" fillId="0" borderId="14" xfId="0" applyNumberFormat="1" applyFont="1" applyFill="1" applyBorder="1" applyAlignment="1">
      <alignment horizontal="right" vertical="top" wrapText="1"/>
    </xf>
    <xf numFmtId="164" fontId="0" fillId="0" borderId="14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wrapText="1"/>
    </xf>
    <xf numFmtId="164" fontId="1" fillId="0" borderId="14" xfId="0" applyNumberFormat="1" applyFont="1" applyFill="1" applyBorder="1" applyAlignment="1">
      <alignment horizontal="right" vertical="top" wrapText="1"/>
    </xf>
    <xf numFmtId="164" fontId="0" fillId="0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 wrapText="1"/>
    </xf>
    <xf numFmtId="176" fontId="0" fillId="0" borderId="10" xfId="0" applyNumberFormat="1" applyFont="1" applyFill="1" applyBorder="1" applyAlignment="1">
      <alignment horizontal="right" vertical="top" wrapText="1"/>
    </xf>
    <xf numFmtId="176" fontId="0" fillId="0" borderId="10" xfId="0" applyNumberFormat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4" fontId="0" fillId="0" borderId="0" xfId="44" applyFont="1" applyAlignment="1">
      <alignment vertical="top"/>
    </xf>
    <xf numFmtId="0" fontId="0" fillId="0" borderId="0" xfId="0" applyFill="1" applyAlignment="1">
      <alignment horizontal="right" vertical="top" wrapText="1"/>
    </xf>
    <xf numFmtId="0" fontId="27" fillId="0" borderId="0" xfId="0" applyFont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44" fontId="0" fillId="0" borderId="0" xfId="44" applyFont="1" applyFill="1" applyAlignment="1">
      <alignment vertical="top"/>
    </xf>
    <xf numFmtId="44" fontId="1" fillId="0" borderId="0" xfId="44" applyFont="1" applyFill="1" applyAlignment="1">
      <alignment vertical="top" wrapText="1"/>
    </xf>
    <xf numFmtId="0" fontId="1" fillId="0" borderId="10" xfId="0" applyFont="1" applyBorder="1" applyAlignment="1">
      <alignment/>
    </xf>
    <xf numFmtId="176" fontId="1" fillId="16" borderId="10" xfId="0" applyNumberFormat="1" applyFont="1" applyFill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nnyapengli@gmail.com" TargetMode="External" /><Relationship Id="rId2" Type="http://schemas.openxmlformats.org/officeDocument/2006/relationships/hyperlink" Target="mailto:wravencorp@hotmail.com" TargetMode="External" /><Relationship Id="rId3" Type="http://schemas.openxmlformats.org/officeDocument/2006/relationships/hyperlink" Target="mailto:outstandingcoach@gmail.com" TargetMode="External" /><Relationship Id="rId4" Type="http://schemas.openxmlformats.org/officeDocument/2006/relationships/hyperlink" Target="mailto:azizahspr@gmail.com" TargetMode="External" /><Relationship Id="rId5" Type="http://schemas.openxmlformats.org/officeDocument/2006/relationships/hyperlink" Target="mailto:ibmtmcsingapore@gmail.com" TargetMode="External" /><Relationship Id="rId6" Type="http://schemas.openxmlformats.org/officeDocument/2006/relationships/hyperlink" Target="mailto:annalee.lsy@gmail.com" TargetMode="External" /><Relationship Id="rId7" Type="http://schemas.openxmlformats.org/officeDocument/2006/relationships/hyperlink" Target="mailto:angsbw@gmail.com" TargetMode="External" /><Relationship Id="rId8" Type="http://schemas.openxmlformats.org/officeDocument/2006/relationships/hyperlink" Target="mailto:janequah@singnet.com.sg" TargetMode="External" /><Relationship Id="rId9" Type="http://schemas.openxmlformats.org/officeDocument/2006/relationships/hyperlink" Target="mailto:bschew.dtm@gmail.com" TargetMode="External" /><Relationship Id="rId10" Type="http://schemas.openxmlformats.org/officeDocument/2006/relationships/hyperlink" Target="mailto:ytoh009@e.ntu.edu.sg" TargetMode="External" /><Relationship Id="rId11" Type="http://schemas.openxmlformats.org/officeDocument/2006/relationships/hyperlink" Target="mailto:ngmichi25@gmail.com" TargetMode="External" /><Relationship Id="rId12" Type="http://schemas.openxmlformats.org/officeDocument/2006/relationships/hyperlink" Target="mailto:zaidyassin@gmail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PageLayoutView="0" workbookViewId="0" topLeftCell="A1">
      <selection activeCell="Q105" sqref="Q105"/>
    </sheetView>
  </sheetViews>
  <sheetFormatPr defaultColWidth="9.140625" defaultRowHeight="12.75"/>
  <cols>
    <col min="1" max="1" width="6.421875" style="8" customWidth="1"/>
    <col min="2" max="2" width="16.421875" style="8" customWidth="1"/>
    <col min="3" max="3" width="41.00390625" style="4" customWidth="1"/>
    <col min="4" max="5" width="8.421875" style="6" customWidth="1"/>
    <col min="6" max="6" width="10.421875" style="8" customWidth="1"/>
    <col min="7" max="7" width="9.140625" style="6" customWidth="1"/>
    <col min="11" max="11" width="9.57421875" style="0" bestFit="1" customWidth="1"/>
    <col min="13" max="13" width="10.7109375" style="0" customWidth="1"/>
    <col min="15" max="15" width="9.140625" style="136" customWidth="1"/>
  </cols>
  <sheetData>
    <row r="1" spans="1:15" s="96" customFormat="1" ht="45" customHeight="1">
      <c r="A1" s="88" t="s">
        <v>4</v>
      </c>
      <c r="B1" s="89" t="s">
        <v>0</v>
      </c>
      <c r="C1" s="88" t="s">
        <v>1</v>
      </c>
      <c r="D1" s="90" t="s">
        <v>110</v>
      </c>
      <c r="E1" s="91" t="s">
        <v>111</v>
      </c>
      <c r="F1" s="92" t="s">
        <v>2</v>
      </c>
      <c r="G1" s="93" t="s">
        <v>3</v>
      </c>
      <c r="H1" s="91" t="s">
        <v>112</v>
      </c>
      <c r="I1" s="91" t="s">
        <v>113</v>
      </c>
      <c r="J1" s="91" t="s">
        <v>114</v>
      </c>
      <c r="K1" s="94" t="s">
        <v>128</v>
      </c>
      <c r="L1" s="43" t="s">
        <v>115</v>
      </c>
      <c r="M1" s="94" t="s">
        <v>126</v>
      </c>
      <c r="N1" s="95" t="s">
        <v>127</v>
      </c>
      <c r="O1" s="94" t="s">
        <v>116</v>
      </c>
    </row>
    <row r="2" spans="1:15" s="1" customFormat="1" ht="12" customHeight="1">
      <c r="A2" s="22"/>
      <c r="B2" s="23" t="s">
        <v>7</v>
      </c>
      <c r="C2" s="24" t="s">
        <v>18</v>
      </c>
      <c r="D2" s="25"/>
      <c r="E2" s="25"/>
      <c r="F2" s="26"/>
      <c r="G2" s="97"/>
      <c r="H2" s="15"/>
      <c r="I2" s="15"/>
      <c r="J2" s="15"/>
      <c r="K2" s="15"/>
      <c r="L2" s="15"/>
      <c r="M2" s="15"/>
      <c r="N2" s="15"/>
      <c r="O2" s="15"/>
    </row>
    <row r="3" spans="1:15" s="1" customFormat="1" ht="12" customHeight="1">
      <c r="A3" s="22"/>
      <c r="B3" s="23" t="s">
        <v>8</v>
      </c>
      <c r="C3" s="24" t="s">
        <v>83</v>
      </c>
      <c r="D3" s="25"/>
      <c r="E3" s="25"/>
      <c r="F3" s="26"/>
      <c r="G3" s="97"/>
      <c r="H3" s="15"/>
      <c r="I3" s="15"/>
      <c r="J3" s="15"/>
      <c r="K3" s="15"/>
      <c r="L3" s="15"/>
      <c r="M3" s="15"/>
      <c r="N3" s="15"/>
      <c r="O3" s="15"/>
    </row>
    <row r="4" spans="1:15" s="1" customFormat="1" ht="12" customHeight="1">
      <c r="A4" s="22"/>
      <c r="B4" s="23" t="s">
        <v>5</v>
      </c>
      <c r="C4" s="27" t="s">
        <v>19</v>
      </c>
      <c r="D4" s="25"/>
      <c r="E4" s="25"/>
      <c r="F4" s="26"/>
      <c r="G4" s="97"/>
      <c r="H4" s="15"/>
      <c r="I4" s="15"/>
      <c r="J4" s="15"/>
      <c r="K4" s="15"/>
      <c r="L4" s="15"/>
      <c r="M4" s="15"/>
      <c r="N4" s="15"/>
      <c r="O4" s="15"/>
    </row>
    <row r="5" spans="1:15" s="1" customFormat="1" ht="12" customHeight="1">
      <c r="A5" s="22"/>
      <c r="B5" s="23" t="s">
        <v>6</v>
      </c>
      <c r="C5" s="24">
        <v>91869763</v>
      </c>
      <c r="D5" s="25"/>
      <c r="E5" s="25"/>
      <c r="F5" s="26"/>
      <c r="G5" s="97"/>
      <c r="H5" s="15"/>
      <c r="I5" s="15"/>
      <c r="J5" s="15"/>
      <c r="K5" s="15"/>
      <c r="L5" s="15"/>
      <c r="M5" s="15"/>
      <c r="N5" s="15"/>
      <c r="O5" s="15"/>
    </row>
    <row r="6" spans="1:15" s="32" customFormat="1" ht="12" customHeight="1">
      <c r="A6" s="28">
        <v>1</v>
      </c>
      <c r="B6" s="29" t="s">
        <v>84</v>
      </c>
      <c r="C6" s="30" t="s">
        <v>85</v>
      </c>
      <c r="D6" s="31">
        <v>60</v>
      </c>
      <c r="E6" s="31">
        <f>D6*0.9</f>
        <v>54</v>
      </c>
      <c r="F6" s="29">
        <v>2</v>
      </c>
      <c r="G6" s="98">
        <f>D6*F6</f>
        <v>120</v>
      </c>
      <c r="H6" s="108"/>
      <c r="I6" s="82">
        <f>E6*F6</f>
        <v>108</v>
      </c>
      <c r="J6" s="108"/>
      <c r="K6" s="108"/>
      <c r="L6" s="108"/>
      <c r="M6" s="108"/>
      <c r="N6" s="108"/>
      <c r="O6" s="131"/>
    </row>
    <row r="7" spans="1:15" s="32" customFormat="1" ht="12" customHeight="1">
      <c r="A7" s="28">
        <v>2</v>
      </c>
      <c r="B7" s="29" t="s">
        <v>86</v>
      </c>
      <c r="C7" s="30" t="s">
        <v>87</v>
      </c>
      <c r="D7" s="31">
        <v>0.6</v>
      </c>
      <c r="E7" s="31">
        <f aca="true" t="shared" si="0" ref="E7:E13">D7*0.9</f>
        <v>0.54</v>
      </c>
      <c r="F7" s="29">
        <v>5</v>
      </c>
      <c r="G7" s="98">
        <f aca="true" t="shared" si="1" ref="G7:G13">D7*F7</f>
        <v>3</v>
      </c>
      <c r="H7" s="108"/>
      <c r="I7" s="82">
        <f aca="true" t="shared" si="2" ref="I7:I13">E7*F7</f>
        <v>2.7</v>
      </c>
      <c r="J7" s="108"/>
      <c r="K7" s="108"/>
      <c r="L7" s="108"/>
      <c r="M7" s="108"/>
      <c r="N7" s="108"/>
      <c r="O7" s="131"/>
    </row>
    <row r="8" spans="1:15" s="32" customFormat="1" ht="12" customHeight="1">
      <c r="A8" s="28">
        <v>3</v>
      </c>
      <c r="B8" s="29" t="s">
        <v>88</v>
      </c>
      <c r="C8" s="30" t="s">
        <v>89</v>
      </c>
      <c r="D8" s="31">
        <v>5</v>
      </c>
      <c r="E8" s="31">
        <f t="shared" si="0"/>
        <v>4.5</v>
      </c>
      <c r="F8" s="29">
        <v>1</v>
      </c>
      <c r="G8" s="98">
        <f t="shared" si="1"/>
        <v>5</v>
      </c>
      <c r="H8" s="108"/>
      <c r="I8" s="82">
        <f t="shared" si="2"/>
        <v>4.5</v>
      </c>
      <c r="J8" s="108"/>
      <c r="K8" s="108"/>
      <c r="L8" s="108"/>
      <c r="M8" s="108"/>
      <c r="N8" s="108"/>
      <c r="O8" s="131"/>
    </row>
    <row r="9" spans="1:15" s="32" customFormat="1" ht="12" customHeight="1">
      <c r="A9" s="28">
        <v>4</v>
      </c>
      <c r="B9" s="72" t="s">
        <v>90</v>
      </c>
      <c r="C9" s="30" t="s">
        <v>91</v>
      </c>
      <c r="D9" s="31">
        <v>0.6</v>
      </c>
      <c r="E9" s="31">
        <f t="shared" si="0"/>
        <v>0.54</v>
      </c>
      <c r="F9" s="29">
        <v>5</v>
      </c>
      <c r="G9" s="98">
        <f t="shared" si="1"/>
        <v>3</v>
      </c>
      <c r="H9" s="108"/>
      <c r="I9" s="82">
        <f t="shared" si="2"/>
        <v>2.7</v>
      </c>
      <c r="J9" s="108"/>
      <c r="K9" s="108"/>
      <c r="L9" s="108"/>
      <c r="M9" s="108"/>
      <c r="N9" s="108"/>
      <c r="O9" s="131"/>
    </row>
    <row r="10" spans="1:15" s="32" customFormat="1" ht="12" customHeight="1">
      <c r="A10" s="73">
        <v>5</v>
      </c>
      <c r="B10" s="74" t="s">
        <v>92</v>
      </c>
      <c r="C10" s="75" t="s">
        <v>93</v>
      </c>
      <c r="D10" s="76">
        <v>5</v>
      </c>
      <c r="E10" s="31">
        <f t="shared" si="0"/>
        <v>4.5</v>
      </c>
      <c r="F10" s="74">
        <v>1</v>
      </c>
      <c r="G10" s="99">
        <f t="shared" si="1"/>
        <v>5</v>
      </c>
      <c r="H10" s="108"/>
      <c r="I10" s="82">
        <f t="shared" si="2"/>
        <v>4.5</v>
      </c>
      <c r="J10" s="108"/>
      <c r="K10" s="108"/>
      <c r="L10" s="108"/>
      <c r="M10" s="108"/>
      <c r="N10" s="108"/>
      <c r="O10" s="131"/>
    </row>
    <row r="11" spans="1:15" s="32" customFormat="1" ht="12" customHeight="1">
      <c r="A11" s="80">
        <v>6</v>
      </c>
      <c r="B11" s="81" t="s">
        <v>94</v>
      </c>
      <c r="C11" s="36" t="s">
        <v>95</v>
      </c>
      <c r="D11" s="82">
        <v>5</v>
      </c>
      <c r="E11" s="31">
        <f t="shared" si="0"/>
        <v>4.5</v>
      </c>
      <c r="F11" s="35">
        <v>1</v>
      </c>
      <c r="G11" s="100">
        <f t="shared" si="1"/>
        <v>5</v>
      </c>
      <c r="H11" s="109"/>
      <c r="I11" s="82">
        <f t="shared" si="2"/>
        <v>4.5</v>
      </c>
      <c r="J11" s="109"/>
      <c r="K11" s="108"/>
      <c r="L11" s="108"/>
      <c r="M11" s="108"/>
      <c r="N11" s="108"/>
      <c r="O11" s="131"/>
    </row>
    <row r="12" spans="1:15" s="32" customFormat="1" ht="12" customHeight="1">
      <c r="A12" s="80">
        <v>7</v>
      </c>
      <c r="B12" s="81" t="s">
        <v>96</v>
      </c>
      <c r="C12" s="36" t="s">
        <v>97</v>
      </c>
      <c r="D12" s="82">
        <v>5</v>
      </c>
      <c r="E12" s="31">
        <f t="shared" si="0"/>
        <v>4.5</v>
      </c>
      <c r="F12" s="35">
        <v>1</v>
      </c>
      <c r="G12" s="100">
        <f t="shared" si="1"/>
        <v>5</v>
      </c>
      <c r="H12" s="108"/>
      <c r="I12" s="82">
        <f t="shared" si="2"/>
        <v>4.5</v>
      </c>
      <c r="J12" s="108"/>
      <c r="K12" s="108"/>
      <c r="L12" s="108"/>
      <c r="M12" s="108"/>
      <c r="N12" s="108"/>
      <c r="O12" s="131"/>
    </row>
    <row r="13" spans="1:15" s="32" customFormat="1" ht="12" customHeight="1">
      <c r="A13" s="80">
        <v>8</v>
      </c>
      <c r="B13" s="81" t="s">
        <v>98</v>
      </c>
      <c r="C13" s="36" t="s">
        <v>99</v>
      </c>
      <c r="D13" s="83">
        <v>5</v>
      </c>
      <c r="E13" s="31">
        <f t="shared" si="0"/>
        <v>4.5</v>
      </c>
      <c r="F13" s="35">
        <v>2</v>
      </c>
      <c r="G13" s="100">
        <f t="shared" si="1"/>
        <v>10</v>
      </c>
      <c r="H13" s="109">
        <f>SUM(G6:G13)</f>
        <v>156</v>
      </c>
      <c r="I13" s="82">
        <f t="shared" si="2"/>
        <v>9</v>
      </c>
      <c r="J13" s="109">
        <f>SUM(I6:I13)</f>
        <v>140.4</v>
      </c>
      <c r="K13" s="109">
        <f>J13*324.48/1713.63</f>
        <v>26.585080793403478</v>
      </c>
      <c r="L13" s="109">
        <f>SUM(J13:K13)</f>
        <v>166.98508079340348</v>
      </c>
      <c r="M13" s="109">
        <f>L13*2414.86/1871.75</f>
        <v>215.43774126072304</v>
      </c>
      <c r="N13" s="109">
        <f>M13*175.83/2629.48</f>
        <v>14.406049122211593</v>
      </c>
      <c r="O13" s="132">
        <f>SUM(M13:N13)</f>
        <v>229.84379038293463</v>
      </c>
    </row>
    <row r="14" spans="1:15" s="1" customFormat="1" ht="12" customHeight="1">
      <c r="A14" s="77"/>
      <c r="B14" s="14" t="s">
        <v>7</v>
      </c>
      <c r="C14" s="13" t="s">
        <v>20</v>
      </c>
      <c r="D14" s="78"/>
      <c r="E14" s="78"/>
      <c r="F14" s="79"/>
      <c r="G14" s="101"/>
      <c r="H14" s="15"/>
      <c r="I14" s="15"/>
      <c r="J14" s="15"/>
      <c r="K14" s="15"/>
      <c r="L14" s="15"/>
      <c r="M14" s="15"/>
      <c r="N14" s="109"/>
      <c r="O14" s="133"/>
    </row>
    <row r="15" spans="1:15" s="1" customFormat="1" ht="12" customHeight="1">
      <c r="A15" s="15"/>
      <c r="B15" s="14" t="s">
        <v>8</v>
      </c>
      <c r="C15" s="13" t="s">
        <v>21</v>
      </c>
      <c r="D15" s="10"/>
      <c r="E15" s="10"/>
      <c r="F15" s="11"/>
      <c r="G15" s="102"/>
      <c r="H15" s="15"/>
      <c r="I15" s="15"/>
      <c r="J15" s="15"/>
      <c r="K15" s="15"/>
      <c r="L15" s="15"/>
      <c r="M15" s="15"/>
      <c r="N15" s="109"/>
      <c r="O15" s="133"/>
    </row>
    <row r="16" spans="1:15" s="1" customFormat="1" ht="12" customHeight="1">
      <c r="A16" s="15"/>
      <c r="B16" s="14" t="s">
        <v>5</v>
      </c>
      <c r="C16" s="33" t="s">
        <v>22</v>
      </c>
      <c r="D16" s="10"/>
      <c r="E16" s="10"/>
      <c r="F16" s="11"/>
      <c r="G16" s="102"/>
      <c r="H16" s="15"/>
      <c r="I16" s="15"/>
      <c r="J16" s="15"/>
      <c r="K16" s="109"/>
      <c r="L16" s="109"/>
      <c r="M16" s="109"/>
      <c r="N16" s="109"/>
      <c r="O16" s="133"/>
    </row>
    <row r="17" spans="1:15" s="1" customFormat="1" ht="12" customHeight="1">
      <c r="A17" s="15"/>
      <c r="B17" s="14" t="s">
        <v>6</v>
      </c>
      <c r="C17" s="13" t="s">
        <v>23</v>
      </c>
      <c r="D17" s="10"/>
      <c r="E17" s="10"/>
      <c r="F17" s="11"/>
      <c r="G17" s="102"/>
      <c r="H17" s="15"/>
      <c r="I17" s="15"/>
      <c r="J17" s="15"/>
      <c r="K17" s="109"/>
      <c r="L17" s="109"/>
      <c r="M17" s="109"/>
      <c r="N17" s="109"/>
      <c r="O17" s="133"/>
    </row>
    <row r="18" spans="1:15" s="3" customFormat="1" ht="12" customHeight="1">
      <c r="A18" s="9">
        <v>1</v>
      </c>
      <c r="B18" s="7" t="s">
        <v>9</v>
      </c>
      <c r="C18" s="2" t="s">
        <v>24</v>
      </c>
      <c r="D18" s="5">
        <v>5.5</v>
      </c>
      <c r="E18" s="31">
        <f>D18*0.9</f>
        <v>4.95</v>
      </c>
      <c r="F18" s="7">
        <v>5</v>
      </c>
      <c r="G18" s="103">
        <f>D18*F18</f>
        <v>27.5</v>
      </c>
      <c r="H18" s="110"/>
      <c r="I18" s="82">
        <f>E18*F18</f>
        <v>24.75</v>
      </c>
      <c r="J18" s="110"/>
      <c r="K18" s="109"/>
      <c r="L18" s="109"/>
      <c r="M18" s="109"/>
      <c r="N18" s="109"/>
      <c r="O18" s="133"/>
    </row>
    <row r="19" spans="1:15" s="3" customFormat="1" ht="12" customHeight="1">
      <c r="A19" s="9">
        <v>2</v>
      </c>
      <c r="B19" s="7">
        <v>231</v>
      </c>
      <c r="C19" s="2" t="s">
        <v>25</v>
      </c>
      <c r="D19" s="5">
        <v>4</v>
      </c>
      <c r="E19" s="31">
        <f>D19*0.9</f>
        <v>3.6</v>
      </c>
      <c r="F19" s="7">
        <v>2</v>
      </c>
      <c r="G19" s="103">
        <f>D19*F19</f>
        <v>8</v>
      </c>
      <c r="H19" s="111">
        <f>SUM(G18:G19)</f>
        <v>35.5</v>
      </c>
      <c r="I19" s="82">
        <f>E19*F19</f>
        <v>7.2</v>
      </c>
      <c r="J19" s="111">
        <f>SUM(I18:I19)</f>
        <v>31.95</v>
      </c>
      <c r="K19" s="109">
        <f>J19*324.48/1713.63</f>
        <v>6.049810052345022</v>
      </c>
      <c r="L19" s="109">
        <f>SUM(J19:K19)</f>
        <v>37.99981005234502</v>
      </c>
      <c r="M19" s="109">
        <f>L19*2414.86/1871.75</f>
        <v>49.02589624843376</v>
      </c>
      <c r="N19" s="109">
        <f>M19*175.83/2629.48</f>
        <v>3.278299639990458</v>
      </c>
      <c r="O19" s="132">
        <f>SUM(M19:N19)</f>
        <v>52.30419588842422</v>
      </c>
    </row>
    <row r="20" spans="1:15" s="1" customFormat="1" ht="12" customHeight="1">
      <c r="A20" s="15"/>
      <c r="B20" s="14" t="s">
        <v>7</v>
      </c>
      <c r="C20" s="13" t="s">
        <v>26</v>
      </c>
      <c r="D20" s="10"/>
      <c r="E20" s="10"/>
      <c r="F20" s="11"/>
      <c r="G20" s="102"/>
      <c r="H20" s="15"/>
      <c r="I20" s="15"/>
      <c r="J20" s="15"/>
      <c r="K20" s="109"/>
      <c r="L20" s="109"/>
      <c r="M20" s="109"/>
      <c r="N20" s="109"/>
      <c r="O20" s="133"/>
    </row>
    <row r="21" spans="1:15" s="1" customFormat="1" ht="12" customHeight="1">
      <c r="A21" s="15"/>
      <c r="B21" s="14" t="s">
        <v>8</v>
      </c>
      <c r="C21" s="13" t="s">
        <v>27</v>
      </c>
      <c r="D21" s="10"/>
      <c r="E21" s="10"/>
      <c r="F21" s="11"/>
      <c r="G21" s="102"/>
      <c r="H21" s="15"/>
      <c r="I21" s="15"/>
      <c r="J21" s="15"/>
      <c r="K21" s="109"/>
      <c r="L21" s="109"/>
      <c r="M21" s="109"/>
      <c r="N21" s="109"/>
      <c r="O21" s="133"/>
    </row>
    <row r="22" spans="1:15" s="1" customFormat="1" ht="12" customHeight="1">
      <c r="A22" s="15"/>
      <c r="B22" s="14" t="s">
        <v>5</v>
      </c>
      <c r="C22" s="33" t="s">
        <v>28</v>
      </c>
      <c r="D22" s="10"/>
      <c r="E22" s="10"/>
      <c r="F22" s="11"/>
      <c r="G22" s="102"/>
      <c r="H22" s="15"/>
      <c r="I22" s="15"/>
      <c r="J22" s="15"/>
      <c r="K22" s="109"/>
      <c r="L22" s="109"/>
      <c r="M22" s="109"/>
      <c r="N22" s="109"/>
      <c r="O22" s="133"/>
    </row>
    <row r="23" spans="1:15" s="1" customFormat="1" ht="12" customHeight="1">
      <c r="A23" s="15"/>
      <c r="B23" s="14" t="s">
        <v>6</v>
      </c>
      <c r="C23" s="13">
        <v>90080861</v>
      </c>
      <c r="D23" s="10"/>
      <c r="E23" s="10"/>
      <c r="F23" s="11"/>
      <c r="G23" s="102"/>
      <c r="H23" s="15"/>
      <c r="I23" s="15"/>
      <c r="J23" s="15"/>
      <c r="K23" s="109"/>
      <c r="L23" s="109"/>
      <c r="M23" s="109"/>
      <c r="N23" s="109"/>
      <c r="O23" s="133"/>
    </row>
    <row r="24" spans="1:15" s="39" customFormat="1" ht="12" customHeight="1">
      <c r="A24" s="34">
        <v>1</v>
      </c>
      <c r="B24" s="35" t="s">
        <v>17</v>
      </c>
      <c r="C24" s="36" t="s">
        <v>29</v>
      </c>
      <c r="D24" s="37">
        <v>75</v>
      </c>
      <c r="E24" s="31">
        <f>D24*0.9</f>
        <v>67.5</v>
      </c>
      <c r="F24" s="38">
        <v>1</v>
      </c>
      <c r="G24" s="104">
        <f>D24*F24</f>
        <v>75</v>
      </c>
      <c r="H24" s="112"/>
      <c r="I24" s="82">
        <f>E24*F24</f>
        <v>67.5</v>
      </c>
      <c r="J24" s="112"/>
      <c r="K24" s="109"/>
      <c r="L24" s="109"/>
      <c r="M24" s="109"/>
      <c r="N24" s="109"/>
      <c r="O24" s="133"/>
    </row>
    <row r="25" spans="1:15" s="39" customFormat="1" ht="12" customHeight="1">
      <c r="A25" s="34">
        <v>2</v>
      </c>
      <c r="B25" s="38">
        <v>273</v>
      </c>
      <c r="C25" s="36" t="s">
        <v>30</v>
      </c>
      <c r="D25" s="37">
        <v>6.25</v>
      </c>
      <c r="E25" s="31">
        <f>D25*0.9</f>
        <v>5.625</v>
      </c>
      <c r="F25" s="38">
        <v>1</v>
      </c>
      <c r="G25" s="104">
        <f>D25*F25</f>
        <v>6.25</v>
      </c>
      <c r="H25" s="113">
        <f>SUM(G24:G25)</f>
        <v>81.25</v>
      </c>
      <c r="I25" s="82">
        <f>E25*F25</f>
        <v>5.625</v>
      </c>
      <c r="J25" s="113">
        <f>SUM(I24:I25)</f>
        <v>73.125</v>
      </c>
      <c r="K25" s="109">
        <f>J25*324.48/1713.63</f>
        <v>13.84639624656431</v>
      </c>
      <c r="L25" s="109">
        <f>SUM(J25:K25)</f>
        <v>86.97139624656431</v>
      </c>
      <c r="M25" s="109">
        <f>L25*2414.86/1871.75</f>
        <v>112.20715690662658</v>
      </c>
      <c r="N25" s="109">
        <f>M25*175.83/2629.48</f>
        <v>7.503150584485204</v>
      </c>
      <c r="O25" s="132">
        <f>SUM(M25:N25)</f>
        <v>119.71030749111178</v>
      </c>
    </row>
    <row r="26" spans="1:15" s="1" customFormat="1" ht="12" customHeight="1">
      <c r="A26" s="15"/>
      <c r="B26" s="14" t="s">
        <v>7</v>
      </c>
      <c r="C26" s="13" t="s">
        <v>31</v>
      </c>
      <c r="D26" s="10"/>
      <c r="E26" s="10"/>
      <c r="F26" s="11"/>
      <c r="G26" s="102"/>
      <c r="H26" s="15"/>
      <c r="I26" s="15"/>
      <c r="J26" s="15"/>
      <c r="K26" s="109"/>
      <c r="L26" s="109"/>
      <c r="M26" s="109"/>
      <c r="N26" s="109"/>
      <c r="O26" s="133"/>
    </row>
    <row r="27" spans="1:15" s="1" customFormat="1" ht="12" customHeight="1">
      <c r="A27" s="15"/>
      <c r="B27" s="14" t="s">
        <v>8</v>
      </c>
      <c r="C27" s="13" t="s">
        <v>32</v>
      </c>
      <c r="D27" s="10"/>
      <c r="E27" s="10"/>
      <c r="F27" s="11"/>
      <c r="G27" s="102"/>
      <c r="H27" s="15"/>
      <c r="I27" s="15"/>
      <c r="J27" s="15"/>
      <c r="K27" s="109"/>
      <c r="L27" s="109"/>
      <c r="M27" s="109"/>
      <c r="N27" s="109"/>
      <c r="O27" s="133"/>
    </row>
    <row r="28" spans="1:15" s="1" customFormat="1" ht="12" customHeight="1">
      <c r="A28" s="15"/>
      <c r="B28" s="14" t="s">
        <v>5</v>
      </c>
      <c r="C28" s="33" t="s">
        <v>33</v>
      </c>
      <c r="D28" s="10"/>
      <c r="E28" s="10"/>
      <c r="F28" s="11"/>
      <c r="G28" s="102"/>
      <c r="H28" s="15"/>
      <c r="I28" s="15"/>
      <c r="J28" s="15"/>
      <c r="K28" s="109"/>
      <c r="L28" s="109"/>
      <c r="M28" s="109"/>
      <c r="N28" s="109"/>
      <c r="O28" s="133"/>
    </row>
    <row r="29" spans="1:15" s="1" customFormat="1" ht="12" customHeight="1">
      <c r="A29" s="15"/>
      <c r="B29" s="14" t="s">
        <v>6</v>
      </c>
      <c r="C29" s="13">
        <v>91114405</v>
      </c>
      <c r="D29" s="10"/>
      <c r="E29" s="10"/>
      <c r="F29" s="11"/>
      <c r="G29" s="102"/>
      <c r="H29" s="15"/>
      <c r="I29" s="15"/>
      <c r="J29" s="15"/>
      <c r="K29" s="109"/>
      <c r="L29" s="109"/>
      <c r="M29" s="109"/>
      <c r="N29" s="109"/>
      <c r="O29" s="133"/>
    </row>
    <row r="30" spans="1:15" s="3" customFormat="1" ht="12" customHeight="1">
      <c r="A30" s="9">
        <v>1</v>
      </c>
      <c r="B30" s="7" t="s">
        <v>34</v>
      </c>
      <c r="C30" s="2" t="s">
        <v>35</v>
      </c>
      <c r="D30" s="5">
        <v>6</v>
      </c>
      <c r="E30" s="31">
        <f>D30*0.9</f>
        <v>5.4</v>
      </c>
      <c r="F30" s="7">
        <v>1</v>
      </c>
      <c r="G30" s="104">
        <f>D30*F30</f>
        <v>6</v>
      </c>
      <c r="H30" s="110"/>
      <c r="I30" s="82">
        <f>E30*F30</f>
        <v>5.4</v>
      </c>
      <c r="J30" s="110"/>
      <c r="K30" s="109"/>
      <c r="L30" s="109"/>
      <c r="M30" s="109"/>
      <c r="N30" s="109"/>
      <c r="O30" s="133"/>
    </row>
    <row r="31" spans="1:15" s="3" customFormat="1" ht="12" customHeight="1">
      <c r="A31" s="9">
        <v>2</v>
      </c>
      <c r="B31" s="7" t="s">
        <v>34</v>
      </c>
      <c r="C31" s="2" t="s">
        <v>36</v>
      </c>
      <c r="D31" s="5">
        <v>6</v>
      </c>
      <c r="E31" s="31">
        <f>D31*0.9</f>
        <v>5.4</v>
      </c>
      <c r="F31" s="7">
        <v>1</v>
      </c>
      <c r="G31" s="104">
        <f>D31*F31</f>
        <v>6</v>
      </c>
      <c r="H31" s="110"/>
      <c r="I31" s="82">
        <f>E31*F31</f>
        <v>5.4</v>
      </c>
      <c r="J31" s="110"/>
      <c r="K31" s="109"/>
      <c r="L31" s="109"/>
      <c r="M31" s="109"/>
      <c r="N31" s="109"/>
      <c r="O31" s="133"/>
    </row>
    <row r="32" spans="1:15" s="3" customFormat="1" ht="12" customHeight="1">
      <c r="A32" s="9">
        <v>3</v>
      </c>
      <c r="B32" s="7">
        <v>5500</v>
      </c>
      <c r="C32" s="2" t="s">
        <v>11</v>
      </c>
      <c r="D32" s="5">
        <v>8</v>
      </c>
      <c r="E32" s="31">
        <f>D32*0.9</f>
        <v>7.2</v>
      </c>
      <c r="F32" s="7">
        <v>1</v>
      </c>
      <c r="G32" s="104">
        <f>D32*F32</f>
        <v>8</v>
      </c>
      <c r="H32" s="111">
        <f>SUM(G30:G32)</f>
        <v>20</v>
      </c>
      <c r="I32" s="82">
        <f>E32*F32</f>
        <v>7.2</v>
      </c>
      <c r="J32" s="111">
        <f>SUM(I30:I32)</f>
        <v>18</v>
      </c>
      <c r="K32" s="109">
        <f>J32*324.48/1713.63</f>
        <v>3.408343691461984</v>
      </c>
      <c r="L32" s="109">
        <f>SUM(J32:K32)</f>
        <v>21.408343691461983</v>
      </c>
      <c r="M32" s="109">
        <f>L32*2414.86/1871.75</f>
        <v>27.62022323855423</v>
      </c>
      <c r="N32" s="109">
        <f>M32*175.83/2629.48</f>
        <v>1.8469293746425113</v>
      </c>
      <c r="O32" s="132">
        <f>SUM(M32:N32)</f>
        <v>29.467152613196742</v>
      </c>
    </row>
    <row r="33" spans="1:16" s="1" customFormat="1" ht="12" customHeight="1">
      <c r="A33" s="40"/>
      <c r="B33" s="41" t="s">
        <v>7</v>
      </c>
      <c r="C33" s="42" t="s">
        <v>40</v>
      </c>
      <c r="D33" s="43"/>
      <c r="E33" s="43"/>
      <c r="F33" s="43"/>
      <c r="G33" s="105"/>
      <c r="H33" s="110"/>
      <c r="I33" s="110"/>
      <c r="J33" s="110"/>
      <c r="K33" s="109"/>
      <c r="L33" s="109"/>
      <c r="M33" s="109"/>
      <c r="N33" s="109"/>
      <c r="O33" s="133"/>
      <c r="P33" s="3"/>
    </row>
    <row r="34" spans="1:16" s="1" customFormat="1" ht="12" customHeight="1">
      <c r="A34" s="40"/>
      <c r="B34" s="41" t="s">
        <v>8</v>
      </c>
      <c r="C34" s="42" t="s">
        <v>37</v>
      </c>
      <c r="D34" s="43"/>
      <c r="E34" s="43"/>
      <c r="F34" s="43"/>
      <c r="G34" s="105"/>
      <c r="H34" s="110"/>
      <c r="I34" s="110"/>
      <c r="J34" s="110"/>
      <c r="K34" s="109"/>
      <c r="L34" s="109"/>
      <c r="M34" s="109"/>
      <c r="N34" s="109"/>
      <c r="O34" s="133"/>
      <c r="P34" s="3"/>
    </row>
    <row r="35" spans="1:16" s="1" customFormat="1" ht="12" customHeight="1">
      <c r="A35" s="40"/>
      <c r="B35" s="41" t="s">
        <v>5</v>
      </c>
      <c r="C35" s="17" t="s">
        <v>38</v>
      </c>
      <c r="D35" s="43"/>
      <c r="E35" s="43"/>
      <c r="F35" s="43"/>
      <c r="G35" s="105"/>
      <c r="H35" s="110"/>
      <c r="I35" s="110"/>
      <c r="J35" s="110"/>
      <c r="K35" s="109"/>
      <c r="L35" s="109"/>
      <c r="M35" s="109"/>
      <c r="N35" s="109"/>
      <c r="O35" s="133"/>
      <c r="P35" s="3"/>
    </row>
    <row r="36" spans="1:16" s="1" customFormat="1" ht="12" customHeight="1">
      <c r="A36" s="40"/>
      <c r="B36" s="41" t="s">
        <v>6</v>
      </c>
      <c r="C36" s="42">
        <v>82021888</v>
      </c>
      <c r="D36" s="43"/>
      <c r="E36" s="43"/>
      <c r="F36" s="43"/>
      <c r="G36" s="105"/>
      <c r="H36" s="110"/>
      <c r="I36" s="110"/>
      <c r="J36" s="110"/>
      <c r="K36" s="109"/>
      <c r="L36" s="109"/>
      <c r="M36" s="109"/>
      <c r="N36" s="109"/>
      <c r="O36" s="133"/>
      <c r="P36" s="3"/>
    </row>
    <row r="37" spans="1:15" ht="12.75">
      <c r="A37" s="9">
        <v>1</v>
      </c>
      <c r="B37" s="46">
        <v>1978</v>
      </c>
      <c r="C37" s="47" t="s">
        <v>39</v>
      </c>
      <c r="D37" s="44">
        <v>20</v>
      </c>
      <c r="E37" s="31">
        <f>D37*0.9</f>
        <v>18</v>
      </c>
      <c r="F37" s="7">
        <v>1</v>
      </c>
      <c r="G37" s="104">
        <f>D37*F37</f>
        <v>20</v>
      </c>
      <c r="H37" s="37">
        <v>20</v>
      </c>
      <c r="I37" s="82">
        <f>E37*F37</f>
        <v>18</v>
      </c>
      <c r="J37" s="37">
        <v>18</v>
      </c>
      <c r="K37" s="109">
        <f>J37*324.48/1713.63</f>
        <v>3.408343691461984</v>
      </c>
      <c r="L37" s="109">
        <f>SUM(J37:K37)</f>
        <v>21.408343691461983</v>
      </c>
      <c r="M37" s="109">
        <f>L37*2414.86/1871.75</f>
        <v>27.62022323855423</v>
      </c>
      <c r="N37" s="109">
        <f>M37*175.83/2629.48</f>
        <v>1.8469293746425113</v>
      </c>
      <c r="O37" s="132">
        <f>SUM(M37:N37)</f>
        <v>29.467152613196742</v>
      </c>
    </row>
    <row r="38" spans="1:16" s="1" customFormat="1" ht="12" customHeight="1">
      <c r="A38" s="40"/>
      <c r="B38" s="41" t="s">
        <v>7</v>
      </c>
      <c r="C38" s="42" t="s">
        <v>41</v>
      </c>
      <c r="D38" s="43"/>
      <c r="E38" s="43"/>
      <c r="F38" s="43"/>
      <c r="G38" s="105"/>
      <c r="H38" s="110"/>
      <c r="I38" s="110"/>
      <c r="J38" s="110"/>
      <c r="K38" s="109"/>
      <c r="L38" s="109"/>
      <c r="M38" s="109"/>
      <c r="N38" s="109"/>
      <c r="O38" s="133"/>
      <c r="P38" s="3"/>
    </row>
    <row r="39" spans="1:16" s="1" customFormat="1" ht="12" customHeight="1">
      <c r="A39" s="40"/>
      <c r="B39" s="41" t="s">
        <v>8</v>
      </c>
      <c r="C39" s="42" t="s">
        <v>42</v>
      </c>
      <c r="D39" s="43"/>
      <c r="E39" s="43"/>
      <c r="F39" s="43"/>
      <c r="G39" s="105"/>
      <c r="H39" s="110"/>
      <c r="I39" s="110"/>
      <c r="J39" s="110"/>
      <c r="K39" s="109"/>
      <c r="L39" s="109"/>
      <c r="M39" s="109"/>
      <c r="N39" s="109"/>
      <c r="O39" s="133"/>
      <c r="P39" s="3"/>
    </row>
    <row r="40" spans="1:16" s="1" customFormat="1" ht="12" customHeight="1">
      <c r="A40" s="40"/>
      <c r="B40" s="41" t="s">
        <v>5</v>
      </c>
      <c r="C40" s="17" t="s">
        <v>45</v>
      </c>
      <c r="D40" s="43"/>
      <c r="E40" s="43"/>
      <c r="F40" s="43"/>
      <c r="G40" s="105"/>
      <c r="H40" s="110"/>
      <c r="I40" s="110"/>
      <c r="J40" s="110"/>
      <c r="K40" s="109"/>
      <c r="L40" s="109"/>
      <c r="M40" s="109"/>
      <c r="N40" s="109"/>
      <c r="O40" s="133"/>
      <c r="P40" s="3"/>
    </row>
    <row r="41" spans="1:16" s="1" customFormat="1" ht="12" customHeight="1">
      <c r="A41" s="40"/>
      <c r="B41" s="41" t="s">
        <v>6</v>
      </c>
      <c r="C41" s="42">
        <v>97358354</v>
      </c>
      <c r="D41" s="43"/>
      <c r="E41" s="43"/>
      <c r="F41" s="43"/>
      <c r="G41" s="105"/>
      <c r="H41" s="110"/>
      <c r="I41" s="110"/>
      <c r="J41" s="110"/>
      <c r="K41" s="109"/>
      <c r="L41" s="109"/>
      <c r="M41" s="109"/>
      <c r="N41" s="109"/>
      <c r="O41" s="133"/>
      <c r="P41" s="3"/>
    </row>
    <row r="42" spans="1:17" s="48" customFormat="1" ht="12" customHeight="1">
      <c r="A42" s="45">
        <v>1</v>
      </c>
      <c r="B42" s="46" t="s">
        <v>43</v>
      </c>
      <c r="C42" s="47" t="s">
        <v>44</v>
      </c>
      <c r="D42" s="44">
        <v>28</v>
      </c>
      <c r="E42" s="31">
        <f>D42*0.9</f>
        <v>25.2</v>
      </c>
      <c r="F42" s="7">
        <v>1</v>
      </c>
      <c r="G42" s="104">
        <f>D42*F42</f>
        <v>28</v>
      </c>
      <c r="H42" s="37">
        <v>28</v>
      </c>
      <c r="I42" s="37">
        <f>E42*F42</f>
        <v>25.2</v>
      </c>
      <c r="J42" s="37">
        <v>25.2</v>
      </c>
      <c r="K42" s="109">
        <f>J42*324.48/1713.63</f>
        <v>4.771681168046778</v>
      </c>
      <c r="L42" s="109">
        <f>SUM(J42:K42)</f>
        <v>29.97168116804678</v>
      </c>
      <c r="M42" s="109">
        <f>L42*2414.86/1871.75</f>
        <v>38.668312533975936</v>
      </c>
      <c r="N42" s="109">
        <f>M42*175.83/2629.48</f>
        <v>2.5857011244995167</v>
      </c>
      <c r="O42" s="132">
        <f>SUM(M42:N42)</f>
        <v>41.25401365847545</v>
      </c>
      <c r="P42" s="3"/>
      <c r="Q42" s="1"/>
    </row>
    <row r="43" spans="1:16" s="60" customFormat="1" ht="12.75">
      <c r="A43" s="45"/>
      <c r="B43" s="53"/>
      <c r="C43" s="59" t="s">
        <v>67</v>
      </c>
      <c r="D43" s="44"/>
      <c r="E43" s="44"/>
      <c r="F43" s="44"/>
      <c r="G43" s="53"/>
      <c r="H43" s="110"/>
      <c r="I43" s="110"/>
      <c r="J43" s="110"/>
      <c r="K43" s="109"/>
      <c r="L43" s="109"/>
      <c r="M43" s="109"/>
      <c r="N43" s="109"/>
      <c r="O43" s="133"/>
      <c r="P43" s="3"/>
    </row>
    <row r="44" spans="1:17" s="66" customFormat="1" ht="66.75" customHeight="1">
      <c r="A44" s="61">
        <v>2</v>
      </c>
      <c r="B44" s="62">
        <v>322</v>
      </c>
      <c r="C44" s="63" t="s">
        <v>82</v>
      </c>
      <c r="D44" s="64">
        <v>100</v>
      </c>
      <c r="E44" s="64">
        <v>80</v>
      </c>
      <c r="F44" s="7">
        <v>1</v>
      </c>
      <c r="G44" s="104">
        <f>D44*F44</f>
        <v>100</v>
      </c>
      <c r="H44" s="110"/>
      <c r="I44" s="82">
        <f>E44*F44</f>
        <v>80</v>
      </c>
      <c r="J44" s="110"/>
      <c r="K44" s="109"/>
      <c r="L44" s="109"/>
      <c r="M44" s="109"/>
      <c r="N44" s="109"/>
      <c r="O44" s="133"/>
      <c r="P44" s="3"/>
      <c r="Q44" s="65"/>
    </row>
    <row r="45" spans="1:17" s="66" customFormat="1" ht="66.75" customHeight="1">
      <c r="A45" s="61">
        <v>3</v>
      </c>
      <c r="B45" s="62">
        <v>322</v>
      </c>
      <c r="C45" s="63" t="s">
        <v>70</v>
      </c>
      <c r="D45" s="64">
        <v>100</v>
      </c>
      <c r="E45" s="64">
        <v>80</v>
      </c>
      <c r="F45" s="7">
        <v>1</v>
      </c>
      <c r="G45" s="104">
        <f>D45*F45</f>
        <v>100</v>
      </c>
      <c r="H45" s="110"/>
      <c r="I45" s="82">
        <f>E45*F45</f>
        <v>80</v>
      </c>
      <c r="J45" s="110"/>
      <c r="K45" s="109"/>
      <c r="L45" s="109"/>
      <c r="M45" s="109"/>
      <c r="N45" s="109"/>
      <c r="O45" s="133"/>
      <c r="P45" s="3"/>
      <c r="Q45" s="65"/>
    </row>
    <row r="46" spans="1:16" s="48" customFormat="1" ht="12" customHeight="1">
      <c r="A46" s="45">
        <v>5</v>
      </c>
      <c r="B46" s="46" t="s">
        <v>68</v>
      </c>
      <c r="C46" s="67" t="s">
        <v>69</v>
      </c>
      <c r="D46" s="44">
        <v>9</v>
      </c>
      <c r="E46" s="31">
        <f>D46*0.9</f>
        <v>8.1</v>
      </c>
      <c r="F46" s="7">
        <v>20</v>
      </c>
      <c r="G46" s="104">
        <f>D46*F46</f>
        <v>180</v>
      </c>
      <c r="H46" s="110"/>
      <c r="I46" s="82">
        <f>E46*F46</f>
        <v>162</v>
      </c>
      <c r="J46" s="110"/>
      <c r="K46" s="109"/>
      <c r="L46" s="109"/>
      <c r="M46" s="109"/>
      <c r="N46" s="109"/>
      <c r="O46" s="133"/>
      <c r="P46" s="3"/>
    </row>
    <row r="47" spans="1:16" s="48" customFormat="1" ht="12" customHeight="1">
      <c r="A47" s="45">
        <v>6</v>
      </c>
      <c r="B47" s="46" t="s">
        <v>121</v>
      </c>
      <c r="C47" s="67" t="s">
        <v>122</v>
      </c>
      <c r="D47" s="44">
        <v>2.5</v>
      </c>
      <c r="E47" s="31">
        <f>D47*0.9</f>
        <v>2.25</v>
      </c>
      <c r="F47" s="7">
        <v>40</v>
      </c>
      <c r="G47" s="104">
        <f>D47*F47</f>
        <v>100</v>
      </c>
      <c r="H47" s="111">
        <f>SUM(G44:G47)</f>
        <v>480</v>
      </c>
      <c r="I47" s="82">
        <f>E47*F47</f>
        <v>90</v>
      </c>
      <c r="J47" s="111">
        <f>SUM(I44:I47)</f>
        <v>412</v>
      </c>
      <c r="K47" s="109">
        <f>J47*324.48/1713.63</f>
        <v>78.01320004901875</v>
      </c>
      <c r="L47" s="109">
        <f>SUM(J47:K47)</f>
        <v>490.01320004901874</v>
      </c>
      <c r="M47" s="109">
        <f>L47*2414.86/1871.75</f>
        <v>632.1962207935748</v>
      </c>
      <c r="N47" s="109">
        <f>M47*175.83/2629.48</f>
        <v>42.27416124181749</v>
      </c>
      <c r="O47" s="132">
        <f>SUM(M47:N47)</f>
        <v>674.4703820353923</v>
      </c>
      <c r="P47" s="3"/>
    </row>
    <row r="48" spans="1:16" ht="12.75">
      <c r="A48" s="15"/>
      <c r="B48" s="14" t="s">
        <v>7</v>
      </c>
      <c r="C48" s="13" t="s">
        <v>49</v>
      </c>
      <c r="D48" s="10"/>
      <c r="E48" s="10"/>
      <c r="F48" s="11"/>
      <c r="G48" s="102"/>
      <c r="H48" s="110"/>
      <c r="I48" s="110"/>
      <c r="J48" s="110"/>
      <c r="K48" s="109"/>
      <c r="L48" s="109"/>
      <c r="M48" s="109"/>
      <c r="N48" s="109"/>
      <c r="O48" s="133"/>
      <c r="P48" s="3"/>
    </row>
    <row r="49" spans="1:16" ht="12.75">
      <c r="A49" s="15"/>
      <c r="B49" s="14" t="s">
        <v>8</v>
      </c>
      <c r="C49" s="13" t="s">
        <v>50</v>
      </c>
      <c r="D49" s="10"/>
      <c r="E49" s="10"/>
      <c r="F49" s="11"/>
      <c r="G49" s="102"/>
      <c r="H49" s="110"/>
      <c r="I49" s="110"/>
      <c r="J49" s="110"/>
      <c r="K49" s="109"/>
      <c r="L49" s="109"/>
      <c r="M49" s="109"/>
      <c r="N49" s="109"/>
      <c r="O49" s="133"/>
      <c r="P49" s="3"/>
    </row>
    <row r="50" spans="1:16" ht="12.75">
      <c r="A50" s="15"/>
      <c r="B50" s="14" t="s">
        <v>5</v>
      </c>
      <c r="C50" s="33" t="s">
        <v>51</v>
      </c>
      <c r="D50" s="10"/>
      <c r="E50" s="10"/>
      <c r="F50" s="11"/>
      <c r="G50" s="102"/>
      <c r="H50" s="110"/>
      <c r="I50" s="110"/>
      <c r="J50" s="110"/>
      <c r="K50" s="109"/>
      <c r="L50" s="109"/>
      <c r="M50" s="109"/>
      <c r="N50" s="109"/>
      <c r="O50" s="133"/>
      <c r="P50" s="3"/>
    </row>
    <row r="51" spans="1:17" s="48" customFormat="1" ht="12" customHeight="1">
      <c r="A51" s="15"/>
      <c r="B51" s="14" t="s">
        <v>6</v>
      </c>
      <c r="C51" s="13">
        <v>98287896</v>
      </c>
      <c r="D51" s="10"/>
      <c r="E51" s="10"/>
      <c r="F51" s="11"/>
      <c r="G51" s="102"/>
      <c r="H51" s="110"/>
      <c r="I51" s="110"/>
      <c r="J51" s="110"/>
      <c r="K51" s="109"/>
      <c r="L51" s="109"/>
      <c r="M51" s="109"/>
      <c r="N51" s="109"/>
      <c r="O51" s="133"/>
      <c r="P51" s="3"/>
      <c r="Q51" s="1"/>
    </row>
    <row r="52" spans="1:15" ht="12.75">
      <c r="A52" s="54">
        <v>1</v>
      </c>
      <c r="B52" s="7" t="s">
        <v>52</v>
      </c>
      <c r="C52" s="2" t="s">
        <v>53</v>
      </c>
      <c r="D52" s="5">
        <v>5</v>
      </c>
      <c r="E52" s="31">
        <f>D52*0.9</f>
        <v>4.5</v>
      </c>
      <c r="F52" s="7">
        <v>1</v>
      </c>
      <c r="G52" s="103">
        <f>D52*F52</f>
        <v>5</v>
      </c>
      <c r="H52" s="114"/>
      <c r="I52" s="82">
        <f>E52*F52</f>
        <v>4.5</v>
      </c>
      <c r="J52" s="114"/>
      <c r="K52" s="109"/>
      <c r="L52" s="109"/>
      <c r="M52" s="109"/>
      <c r="N52" s="109"/>
      <c r="O52" s="133"/>
    </row>
    <row r="53" spans="1:15" ht="12.75">
      <c r="A53" s="54">
        <v>2</v>
      </c>
      <c r="B53" s="7" t="s">
        <v>54</v>
      </c>
      <c r="C53" s="2" t="s">
        <v>55</v>
      </c>
      <c r="D53" s="5">
        <v>5</v>
      </c>
      <c r="E53" s="31">
        <f aca="true" t="shared" si="3" ref="E53:E60">D53*0.9</f>
        <v>4.5</v>
      </c>
      <c r="F53" s="7">
        <v>1</v>
      </c>
      <c r="G53" s="103">
        <f aca="true" t="shared" si="4" ref="G53:G60">D53*F53</f>
        <v>5</v>
      </c>
      <c r="H53" s="114"/>
      <c r="I53" s="82">
        <f aca="true" t="shared" si="5" ref="I53:I60">E53*F53</f>
        <v>4.5</v>
      </c>
      <c r="J53" s="114"/>
      <c r="K53" s="109"/>
      <c r="L53" s="109"/>
      <c r="M53" s="109"/>
      <c r="N53" s="109"/>
      <c r="O53" s="133"/>
    </row>
    <row r="54" spans="1:15" ht="12.75">
      <c r="A54" s="54">
        <v>3</v>
      </c>
      <c r="B54" s="7" t="s">
        <v>56</v>
      </c>
      <c r="C54" s="2" t="s">
        <v>57</v>
      </c>
      <c r="D54" s="5">
        <v>5</v>
      </c>
      <c r="E54" s="31">
        <f t="shared" si="3"/>
        <v>4.5</v>
      </c>
      <c r="F54" s="7">
        <v>1</v>
      </c>
      <c r="G54" s="103">
        <f t="shared" si="4"/>
        <v>5</v>
      </c>
      <c r="H54" s="114"/>
      <c r="I54" s="82">
        <f t="shared" si="5"/>
        <v>4.5</v>
      </c>
      <c r="J54" s="114"/>
      <c r="K54" s="109"/>
      <c r="L54" s="109"/>
      <c r="M54" s="109"/>
      <c r="N54" s="109"/>
      <c r="O54" s="133"/>
    </row>
    <row r="55" spans="1:15" ht="12.75">
      <c r="A55" s="54">
        <v>4</v>
      </c>
      <c r="B55" s="7" t="s">
        <v>58</v>
      </c>
      <c r="C55" s="2" t="s">
        <v>59</v>
      </c>
      <c r="D55" s="5">
        <v>5</v>
      </c>
      <c r="E55" s="31">
        <f t="shared" si="3"/>
        <v>4.5</v>
      </c>
      <c r="F55" s="7">
        <v>1</v>
      </c>
      <c r="G55" s="103">
        <f t="shared" si="4"/>
        <v>5</v>
      </c>
      <c r="H55" s="114"/>
      <c r="I55" s="82">
        <f t="shared" si="5"/>
        <v>4.5</v>
      </c>
      <c r="J55" s="114"/>
      <c r="K55" s="109"/>
      <c r="L55" s="109"/>
      <c r="M55" s="109"/>
      <c r="N55" s="109"/>
      <c r="O55" s="133"/>
    </row>
    <row r="56" spans="1:15" ht="12.75">
      <c r="A56" s="54">
        <v>5</v>
      </c>
      <c r="B56" s="55" t="s">
        <v>10</v>
      </c>
      <c r="C56" s="56" t="s">
        <v>13</v>
      </c>
      <c r="D56" s="57">
        <v>60</v>
      </c>
      <c r="E56" s="31">
        <f t="shared" si="3"/>
        <v>54</v>
      </c>
      <c r="F56" s="7">
        <v>1</v>
      </c>
      <c r="G56" s="103">
        <f t="shared" si="4"/>
        <v>60</v>
      </c>
      <c r="H56" s="114"/>
      <c r="I56" s="82">
        <f t="shared" si="5"/>
        <v>54</v>
      </c>
      <c r="J56" s="114"/>
      <c r="K56" s="109"/>
      <c r="L56" s="109"/>
      <c r="M56" s="109"/>
      <c r="N56" s="109"/>
      <c r="O56" s="133"/>
    </row>
    <row r="57" spans="1:15" ht="12.75">
      <c r="A57" s="54">
        <v>6</v>
      </c>
      <c r="B57" s="7" t="s">
        <v>60</v>
      </c>
      <c r="C57" s="2" t="s">
        <v>61</v>
      </c>
      <c r="D57" s="58">
        <v>22</v>
      </c>
      <c r="E57" s="31">
        <f t="shared" si="3"/>
        <v>19.8</v>
      </c>
      <c r="F57" s="7">
        <v>4</v>
      </c>
      <c r="G57" s="103">
        <f t="shared" si="4"/>
        <v>88</v>
      </c>
      <c r="H57" s="114"/>
      <c r="I57" s="82">
        <f t="shared" si="5"/>
        <v>79.2</v>
      </c>
      <c r="J57" s="114"/>
      <c r="K57" s="109"/>
      <c r="L57" s="109"/>
      <c r="M57" s="109"/>
      <c r="N57" s="109"/>
      <c r="O57" s="133"/>
    </row>
    <row r="58" spans="1:15" ht="12.75">
      <c r="A58" s="54">
        <v>7</v>
      </c>
      <c r="B58" s="7" t="s">
        <v>62</v>
      </c>
      <c r="C58" s="2" t="s">
        <v>63</v>
      </c>
      <c r="D58" s="5">
        <v>22</v>
      </c>
      <c r="E58" s="31">
        <f t="shared" si="3"/>
        <v>19.8</v>
      </c>
      <c r="F58" s="7">
        <v>4</v>
      </c>
      <c r="G58" s="103">
        <f t="shared" si="4"/>
        <v>88</v>
      </c>
      <c r="H58" s="114"/>
      <c r="I58" s="82">
        <f t="shared" si="5"/>
        <v>79.2</v>
      </c>
      <c r="J58" s="114"/>
      <c r="K58" s="109"/>
      <c r="L58" s="109"/>
      <c r="M58" s="109"/>
      <c r="N58" s="109"/>
      <c r="O58" s="133"/>
    </row>
    <row r="59" spans="1:15" ht="12.75">
      <c r="A59" s="54">
        <v>8</v>
      </c>
      <c r="B59" s="7" t="s">
        <v>64</v>
      </c>
      <c r="C59" s="2" t="s">
        <v>65</v>
      </c>
      <c r="D59" s="5">
        <v>22</v>
      </c>
      <c r="E59" s="31">
        <f t="shared" si="3"/>
        <v>19.8</v>
      </c>
      <c r="F59" s="7">
        <v>4</v>
      </c>
      <c r="G59" s="103">
        <f t="shared" si="4"/>
        <v>88</v>
      </c>
      <c r="H59" s="114"/>
      <c r="I59" s="82">
        <f t="shared" si="5"/>
        <v>79.2</v>
      </c>
      <c r="J59" s="114"/>
      <c r="K59" s="109"/>
      <c r="L59" s="109"/>
      <c r="M59" s="109"/>
      <c r="N59" s="109"/>
      <c r="O59" s="133"/>
    </row>
    <row r="60" spans="1:15" ht="12.75">
      <c r="A60" s="54">
        <v>9</v>
      </c>
      <c r="B60" s="7">
        <v>511</v>
      </c>
      <c r="C60" s="2" t="s">
        <v>66</v>
      </c>
      <c r="D60" s="5">
        <v>0.6</v>
      </c>
      <c r="E60" s="31">
        <f t="shared" si="3"/>
        <v>0.54</v>
      </c>
      <c r="F60" s="7">
        <v>20</v>
      </c>
      <c r="G60" s="103">
        <f t="shared" si="4"/>
        <v>12</v>
      </c>
      <c r="H60" s="115">
        <f>SUM(G52:G60)</f>
        <v>356</v>
      </c>
      <c r="I60" s="82">
        <f t="shared" si="5"/>
        <v>10.8</v>
      </c>
      <c r="J60" s="115">
        <f>SUM(I52:I60)</f>
        <v>320.4</v>
      </c>
      <c r="K60" s="109">
        <f>J60*324.48/1713.63</f>
        <v>60.66851770802331</v>
      </c>
      <c r="L60" s="109">
        <f>SUM(J60:K60)</f>
        <v>381.0685177080233</v>
      </c>
      <c r="M60" s="109">
        <f>L60*2414.86/1871.75</f>
        <v>491.6399736462654</v>
      </c>
      <c r="N60" s="109">
        <f>M60*175.83/2629.48</f>
        <v>32.87534286863671</v>
      </c>
      <c r="O60" s="132">
        <f>SUM(M60:N60)</f>
        <v>524.5153165149021</v>
      </c>
    </row>
    <row r="61" spans="1:15" s="1" customFormat="1" ht="12" customHeight="1">
      <c r="A61" s="15"/>
      <c r="B61" s="14" t="s">
        <v>7</v>
      </c>
      <c r="C61" s="13" t="s">
        <v>72</v>
      </c>
      <c r="D61" s="10"/>
      <c r="E61" s="10"/>
      <c r="F61" s="11"/>
      <c r="G61" s="102"/>
      <c r="H61" s="12"/>
      <c r="I61" s="15"/>
      <c r="J61" s="12"/>
      <c r="K61" s="109"/>
      <c r="L61" s="109"/>
      <c r="M61" s="109"/>
      <c r="N61" s="109"/>
      <c r="O61" s="133"/>
    </row>
    <row r="62" spans="1:15" s="1" customFormat="1" ht="12" customHeight="1">
      <c r="A62" s="15"/>
      <c r="B62" s="14" t="s">
        <v>8</v>
      </c>
      <c r="C62" s="13" t="s">
        <v>73</v>
      </c>
      <c r="D62" s="10"/>
      <c r="E62" s="10"/>
      <c r="F62" s="11"/>
      <c r="G62" s="102"/>
      <c r="H62" s="12"/>
      <c r="I62" s="15"/>
      <c r="J62" s="12"/>
      <c r="K62" s="109"/>
      <c r="L62" s="109"/>
      <c r="M62" s="109"/>
      <c r="N62" s="109"/>
      <c r="O62" s="133"/>
    </row>
    <row r="63" spans="1:15" s="1" customFormat="1" ht="12" customHeight="1">
      <c r="A63" s="15"/>
      <c r="B63" s="14" t="s">
        <v>5</v>
      </c>
      <c r="C63" s="33" t="s">
        <v>74</v>
      </c>
      <c r="D63" s="10"/>
      <c r="E63" s="10"/>
      <c r="F63" s="11"/>
      <c r="G63" s="102"/>
      <c r="H63" s="12"/>
      <c r="I63" s="15"/>
      <c r="J63" s="12"/>
      <c r="K63" s="109"/>
      <c r="L63" s="109"/>
      <c r="M63" s="109"/>
      <c r="N63" s="109"/>
      <c r="O63" s="133"/>
    </row>
    <row r="64" spans="1:15" s="1" customFormat="1" ht="12" customHeight="1">
      <c r="A64" s="15"/>
      <c r="B64" s="14" t="s">
        <v>6</v>
      </c>
      <c r="C64" s="13">
        <v>82899298</v>
      </c>
      <c r="D64" s="10"/>
      <c r="E64" s="10"/>
      <c r="F64" s="11"/>
      <c r="G64" s="102"/>
      <c r="H64" s="12"/>
      <c r="I64" s="15"/>
      <c r="J64" s="12"/>
      <c r="K64" s="109"/>
      <c r="L64" s="109"/>
      <c r="M64" s="109"/>
      <c r="N64" s="109"/>
      <c r="O64" s="133"/>
    </row>
    <row r="65" spans="1:15" ht="12.75">
      <c r="A65" s="54">
        <v>1</v>
      </c>
      <c r="B65" s="87" t="s">
        <v>75</v>
      </c>
      <c r="C65" s="2" t="s">
        <v>13</v>
      </c>
      <c r="D65" s="5">
        <v>60</v>
      </c>
      <c r="E65" s="31">
        <f>D65*0.9</f>
        <v>54</v>
      </c>
      <c r="F65" s="7">
        <v>1</v>
      </c>
      <c r="G65" s="103">
        <f>D65*F65</f>
        <v>60</v>
      </c>
      <c r="H65" s="114"/>
      <c r="I65" s="82">
        <f>E65*F65</f>
        <v>54</v>
      </c>
      <c r="J65" s="114"/>
      <c r="K65" s="109"/>
      <c r="L65" s="109"/>
      <c r="M65" s="109"/>
      <c r="N65" s="109"/>
      <c r="O65" s="133"/>
    </row>
    <row r="66" spans="1:15" ht="12.75">
      <c r="A66" s="54">
        <v>2</v>
      </c>
      <c r="B66" s="7">
        <v>5500</v>
      </c>
      <c r="C66" s="2" t="s">
        <v>11</v>
      </c>
      <c r="D66" s="5">
        <v>8</v>
      </c>
      <c r="E66" s="31">
        <f>D66*0.9</f>
        <v>7.2</v>
      </c>
      <c r="F66" s="7">
        <v>3</v>
      </c>
      <c r="G66" s="103">
        <f>D66*F66</f>
        <v>24</v>
      </c>
      <c r="H66" s="114"/>
      <c r="I66" s="82">
        <f>E66*F66</f>
        <v>21.6</v>
      </c>
      <c r="J66" s="114"/>
      <c r="K66" s="109"/>
      <c r="L66" s="109"/>
      <c r="M66" s="109"/>
      <c r="N66" s="109"/>
      <c r="O66" s="133"/>
    </row>
    <row r="67" spans="1:15" ht="12.75">
      <c r="A67" s="54">
        <v>3</v>
      </c>
      <c r="B67" s="7">
        <v>5510</v>
      </c>
      <c r="C67" s="2" t="s">
        <v>76</v>
      </c>
      <c r="D67" s="5">
        <v>8</v>
      </c>
      <c r="E67" s="31">
        <f>D67*0.9</f>
        <v>7.2</v>
      </c>
      <c r="F67" s="7">
        <v>1</v>
      </c>
      <c r="G67" s="103">
        <f>D67*F67</f>
        <v>8</v>
      </c>
      <c r="H67" s="114"/>
      <c r="I67" s="82">
        <f>E67*F67</f>
        <v>7.2</v>
      </c>
      <c r="J67" s="114"/>
      <c r="K67" s="109"/>
      <c r="L67" s="109"/>
      <c r="M67" s="109"/>
      <c r="N67" s="109"/>
      <c r="O67" s="133"/>
    </row>
    <row r="68" spans="1:15" ht="12.75">
      <c r="A68" s="54">
        <v>4</v>
      </c>
      <c r="B68" s="7">
        <v>5511</v>
      </c>
      <c r="C68" s="2" t="s">
        <v>77</v>
      </c>
      <c r="D68" s="5">
        <v>8</v>
      </c>
      <c r="E68" s="31">
        <f>D68*0.9</f>
        <v>7.2</v>
      </c>
      <c r="F68" s="7">
        <v>1</v>
      </c>
      <c r="G68" s="103">
        <f>D68*F68</f>
        <v>8</v>
      </c>
      <c r="H68" s="114"/>
      <c r="I68" s="82">
        <f>E68*F68</f>
        <v>7.2</v>
      </c>
      <c r="J68" s="114"/>
      <c r="K68" s="109"/>
      <c r="L68" s="109"/>
      <c r="M68" s="109"/>
      <c r="N68" s="109"/>
      <c r="O68" s="133"/>
    </row>
    <row r="69" spans="1:15" ht="12.75">
      <c r="A69" s="54">
        <v>5</v>
      </c>
      <c r="B69" s="7" t="s">
        <v>9</v>
      </c>
      <c r="C69" s="2" t="s">
        <v>78</v>
      </c>
      <c r="D69" s="5">
        <v>5.5</v>
      </c>
      <c r="E69" s="31">
        <f>D69*0.9</f>
        <v>4.95</v>
      </c>
      <c r="F69" s="7">
        <v>1</v>
      </c>
      <c r="G69" s="103">
        <f>D69*F69</f>
        <v>5.5</v>
      </c>
      <c r="H69" s="115">
        <f>SUM(G65:G69)</f>
        <v>105.5</v>
      </c>
      <c r="I69" s="82">
        <f>E69*F69</f>
        <v>4.95</v>
      </c>
      <c r="J69" s="115">
        <f>SUM(I65:I69)</f>
        <v>94.95</v>
      </c>
      <c r="K69" s="109">
        <f>J69*324.48/1713.63</f>
        <v>17.979012972461966</v>
      </c>
      <c r="L69" s="109">
        <f>SUM(J69:K69)</f>
        <v>112.92901297246198</v>
      </c>
      <c r="M69" s="109">
        <f>L69*2414.86/1871.75</f>
        <v>145.6966775833736</v>
      </c>
      <c r="N69" s="109">
        <f>M69*175.83/2629.48</f>
        <v>9.742552451239249</v>
      </c>
      <c r="O69" s="132">
        <f>SUM(M69:N69)</f>
        <v>155.43923003461285</v>
      </c>
    </row>
    <row r="70" spans="1:15" s="1" customFormat="1" ht="12" customHeight="1">
      <c r="A70" s="15"/>
      <c r="B70" s="14" t="s">
        <v>7</v>
      </c>
      <c r="C70" s="13" t="s">
        <v>100</v>
      </c>
      <c r="D70" s="12"/>
      <c r="E70" s="12"/>
      <c r="F70" s="11"/>
      <c r="G70" s="106"/>
      <c r="H70" s="15"/>
      <c r="I70" s="15"/>
      <c r="J70" s="15"/>
      <c r="K70" s="109"/>
      <c r="L70" s="109"/>
      <c r="M70" s="109"/>
      <c r="N70" s="109"/>
      <c r="O70" s="133"/>
    </row>
    <row r="71" spans="1:15" s="1" customFormat="1" ht="12" customHeight="1">
      <c r="A71" s="15"/>
      <c r="B71" s="14" t="s">
        <v>8</v>
      </c>
      <c r="C71" s="13" t="s">
        <v>101</v>
      </c>
      <c r="D71" s="12"/>
      <c r="E71" s="12"/>
      <c r="F71" s="11"/>
      <c r="G71" s="106"/>
      <c r="H71" s="15"/>
      <c r="I71" s="15"/>
      <c r="J71" s="15"/>
      <c r="K71" s="109"/>
      <c r="L71" s="109"/>
      <c r="M71" s="109"/>
      <c r="N71" s="109"/>
      <c r="O71" s="133"/>
    </row>
    <row r="72" spans="1:15" s="1" customFormat="1" ht="12" customHeight="1">
      <c r="A72" s="15"/>
      <c r="B72" s="14" t="s">
        <v>5</v>
      </c>
      <c r="C72" s="33" t="s">
        <v>102</v>
      </c>
      <c r="D72" s="12"/>
      <c r="E72" s="12"/>
      <c r="F72" s="11"/>
      <c r="G72" s="106"/>
      <c r="H72" s="15"/>
      <c r="I72" s="15"/>
      <c r="J72" s="15"/>
      <c r="K72" s="109"/>
      <c r="L72" s="109"/>
      <c r="M72" s="109"/>
      <c r="N72" s="109"/>
      <c r="O72" s="133"/>
    </row>
    <row r="73" spans="1:15" s="1" customFormat="1" ht="12" customHeight="1">
      <c r="A73" s="15"/>
      <c r="B73" s="14" t="s">
        <v>6</v>
      </c>
      <c r="C73" s="13" t="s">
        <v>103</v>
      </c>
      <c r="D73" s="12"/>
      <c r="E73" s="12"/>
      <c r="F73" s="11"/>
      <c r="G73" s="106"/>
      <c r="H73" s="15"/>
      <c r="I73" s="15"/>
      <c r="J73" s="15"/>
      <c r="K73" s="109"/>
      <c r="L73" s="109"/>
      <c r="M73" s="109"/>
      <c r="N73" s="109"/>
      <c r="O73" s="133"/>
    </row>
    <row r="74" spans="1:15" s="39" customFormat="1" ht="12" customHeight="1">
      <c r="A74" s="34">
        <v>1</v>
      </c>
      <c r="B74" s="84" t="s">
        <v>52</v>
      </c>
      <c r="C74" s="85" t="s">
        <v>53</v>
      </c>
      <c r="D74" s="86">
        <v>5</v>
      </c>
      <c r="E74" s="31">
        <f>D74*0.9</f>
        <v>4.5</v>
      </c>
      <c r="F74" s="84">
        <v>3</v>
      </c>
      <c r="G74" s="107">
        <f>D74*F74</f>
        <v>15</v>
      </c>
      <c r="H74" s="112"/>
      <c r="I74" s="82">
        <f>E74*F74</f>
        <v>13.5</v>
      </c>
      <c r="J74" s="112"/>
      <c r="K74" s="109"/>
      <c r="L74" s="109"/>
      <c r="M74" s="109"/>
      <c r="N74" s="109"/>
      <c r="O74" s="133"/>
    </row>
    <row r="75" spans="1:15" s="39" customFormat="1" ht="12" customHeight="1">
      <c r="A75" s="34">
        <v>2</v>
      </c>
      <c r="B75" s="84" t="s">
        <v>54</v>
      </c>
      <c r="C75" s="85" t="s">
        <v>55</v>
      </c>
      <c r="D75" s="86">
        <v>5</v>
      </c>
      <c r="E75" s="31">
        <f aca="true" t="shared" si="6" ref="E75:E80">D75*0.9</f>
        <v>4.5</v>
      </c>
      <c r="F75" s="84">
        <v>2</v>
      </c>
      <c r="G75" s="107">
        <f aca="true" t="shared" si="7" ref="G75:G80">D75*F75</f>
        <v>10</v>
      </c>
      <c r="H75" s="112"/>
      <c r="I75" s="82">
        <f aca="true" t="shared" si="8" ref="I75:I80">E75*F75</f>
        <v>9</v>
      </c>
      <c r="J75" s="112"/>
      <c r="K75" s="109"/>
      <c r="L75" s="109"/>
      <c r="M75" s="109"/>
      <c r="N75" s="109"/>
      <c r="O75" s="133"/>
    </row>
    <row r="76" spans="1:15" s="39" customFormat="1" ht="12" customHeight="1">
      <c r="A76" s="34">
        <v>3</v>
      </c>
      <c r="B76" s="84" t="s">
        <v>56</v>
      </c>
      <c r="C76" s="85" t="s">
        <v>57</v>
      </c>
      <c r="D76" s="86">
        <v>5</v>
      </c>
      <c r="E76" s="31">
        <f t="shared" si="6"/>
        <v>4.5</v>
      </c>
      <c r="F76" s="84">
        <v>2</v>
      </c>
      <c r="G76" s="107">
        <f t="shared" si="7"/>
        <v>10</v>
      </c>
      <c r="H76" s="112"/>
      <c r="I76" s="82">
        <f t="shared" si="8"/>
        <v>9</v>
      </c>
      <c r="J76" s="112"/>
      <c r="K76" s="109"/>
      <c r="L76" s="109"/>
      <c r="M76" s="109"/>
      <c r="N76" s="109"/>
      <c r="O76" s="133"/>
    </row>
    <row r="77" spans="1:15" s="39" customFormat="1" ht="12" customHeight="1">
      <c r="A77" s="34">
        <v>4</v>
      </c>
      <c r="B77" s="84" t="s">
        <v>94</v>
      </c>
      <c r="C77" s="85" t="s">
        <v>104</v>
      </c>
      <c r="D77" s="86">
        <v>5</v>
      </c>
      <c r="E77" s="31">
        <f t="shared" si="6"/>
        <v>4.5</v>
      </c>
      <c r="F77" s="84">
        <v>1</v>
      </c>
      <c r="G77" s="107">
        <f t="shared" si="7"/>
        <v>5</v>
      </c>
      <c r="H77" s="112"/>
      <c r="I77" s="82">
        <f t="shared" si="8"/>
        <v>4.5</v>
      </c>
      <c r="J77" s="112"/>
      <c r="K77" s="109"/>
      <c r="L77" s="109"/>
      <c r="M77" s="109"/>
      <c r="N77" s="109"/>
      <c r="O77" s="133"/>
    </row>
    <row r="78" spans="1:15" s="39" customFormat="1" ht="12" customHeight="1">
      <c r="A78" s="34">
        <v>5</v>
      </c>
      <c r="B78" s="84" t="s">
        <v>105</v>
      </c>
      <c r="C78" s="85" t="s">
        <v>106</v>
      </c>
      <c r="D78" s="86">
        <v>5</v>
      </c>
      <c r="E78" s="31">
        <f t="shared" si="6"/>
        <v>4.5</v>
      </c>
      <c r="F78" s="84">
        <v>2</v>
      </c>
      <c r="G78" s="107">
        <f t="shared" si="7"/>
        <v>10</v>
      </c>
      <c r="H78" s="112"/>
      <c r="I78" s="82">
        <f t="shared" si="8"/>
        <v>9</v>
      </c>
      <c r="J78" s="112"/>
      <c r="K78" s="109"/>
      <c r="L78" s="109"/>
      <c r="M78" s="109"/>
      <c r="N78" s="109"/>
      <c r="O78" s="133"/>
    </row>
    <row r="79" spans="1:15" s="39" customFormat="1" ht="12" customHeight="1">
      <c r="A79" s="34">
        <v>6</v>
      </c>
      <c r="B79" s="84" t="s">
        <v>107</v>
      </c>
      <c r="C79" s="85" t="s">
        <v>108</v>
      </c>
      <c r="D79" s="86">
        <v>5</v>
      </c>
      <c r="E79" s="31">
        <f t="shared" si="6"/>
        <v>4.5</v>
      </c>
      <c r="F79" s="84">
        <v>1</v>
      </c>
      <c r="G79" s="107">
        <f t="shared" si="7"/>
        <v>5</v>
      </c>
      <c r="H79" s="112"/>
      <c r="I79" s="82">
        <f t="shared" si="8"/>
        <v>4.5</v>
      </c>
      <c r="J79" s="112"/>
      <c r="K79" s="109"/>
      <c r="L79" s="109"/>
      <c r="M79" s="109"/>
      <c r="N79" s="109"/>
      <c r="O79" s="133"/>
    </row>
    <row r="80" spans="1:15" s="39" customFormat="1" ht="12" customHeight="1">
      <c r="A80" s="34">
        <v>7</v>
      </c>
      <c r="B80" s="84">
        <v>84</v>
      </c>
      <c r="C80" s="85" t="s">
        <v>109</v>
      </c>
      <c r="D80" s="86">
        <v>10</v>
      </c>
      <c r="E80" s="31">
        <f t="shared" si="6"/>
        <v>9</v>
      </c>
      <c r="F80" s="84">
        <v>1</v>
      </c>
      <c r="G80" s="107">
        <f t="shared" si="7"/>
        <v>10</v>
      </c>
      <c r="H80" s="113">
        <f>SUM(G74:G80)</f>
        <v>65</v>
      </c>
      <c r="I80" s="82">
        <f t="shared" si="8"/>
        <v>9</v>
      </c>
      <c r="J80" s="113">
        <f>SUM(I74:I80)</f>
        <v>58.5</v>
      </c>
      <c r="K80" s="109">
        <f>J80*324.48/1713.63</f>
        <v>11.07711699725145</v>
      </c>
      <c r="L80" s="109">
        <f>SUM(J80:K80)</f>
        <v>69.57711699725145</v>
      </c>
      <c r="M80" s="109">
        <f>L80*2414.86/1871.75</f>
        <v>89.76572552530128</v>
      </c>
      <c r="N80" s="109">
        <f>M80*175.83/2629.48</f>
        <v>6.002520467588163</v>
      </c>
      <c r="O80" s="132">
        <f>SUM(M80:N80)</f>
        <v>95.76824599288945</v>
      </c>
    </row>
    <row r="81" spans="1:15" s="1" customFormat="1" ht="12" customHeight="1">
      <c r="A81" s="15"/>
      <c r="B81" s="14" t="s">
        <v>7</v>
      </c>
      <c r="C81" s="13" t="s">
        <v>123</v>
      </c>
      <c r="D81" s="10"/>
      <c r="E81" s="10"/>
      <c r="F81" s="11"/>
      <c r="G81" s="102"/>
      <c r="H81" s="15"/>
      <c r="I81" s="15"/>
      <c r="J81" s="15"/>
      <c r="K81" s="109"/>
      <c r="L81" s="109"/>
      <c r="M81" s="109"/>
      <c r="N81" s="109"/>
      <c r="O81" s="133"/>
    </row>
    <row r="82" spans="1:15" s="1" customFormat="1" ht="12" customHeight="1">
      <c r="A82" s="15"/>
      <c r="B82" s="14" t="s">
        <v>8</v>
      </c>
      <c r="C82" s="13" t="s">
        <v>124</v>
      </c>
      <c r="D82" s="10"/>
      <c r="E82" s="10"/>
      <c r="F82" s="11"/>
      <c r="G82" s="102"/>
      <c r="H82" s="15"/>
      <c r="I82" s="15"/>
      <c r="J82" s="15"/>
      <c r="K82" s="109"/>
      <c r="L82" s="109"/>
      <c r="M82" s="109"/>
      <c r="N82" s="109"/>
      <c r="O82" s="133"/>
    </row>
    <row r="83" spans="1:15" s="1" customFormat="1" ht="12" customHeight="1">
      <c r="A83" s="15"/>
      <c r="B83" s="14" t="s">
        <v>5</v>
      </c>
      <c r="C83" s="33" t="s">
        <v>125</v>
      </c>
      <c r="D83" s="10"/>
      <c r="E83" s="10"/>
      <c r="F83" s="11"/>
      <c r="G83" s="102"/>
      <c r="H83" s="15"/>
      <c r="I83" s="15"/>
      <c r="J83" s="15"/>
      <c r="K83" s="109"/>
      <c r="L83" s="109"/>
      <c r="M83" s="109"/>
      <c r="N83" s="109"/>
      <c r="O83" s="133"/>
    </row>
    <row r="84" spans="1:15" s="1" customFormat="1" ht="12" customHeight="1">
      <c r="A84" s="15"/>
      <c r="B84" s="14" t="s">
        <v>6</v>
      </c>
      <c r="C84" s="13">
        <v>98265664</v>
      </c>
      <c r="D84" s="10"/>
      <c r="E84" s="10"/>
      <c r="F84" s="11"/>
      <c r="G84" s="102"/>
      <c r="H84" s="15"/>
      <c r="I84" s="15"/>
      <c r="J84" s="15"/>
      <c r="K84" s="109"/>
      <c r="L84" s="109"/>
      <c r="M84" s="109"/>
      <c r="N84" s="109"/>
      <c r="O84" s="133"/>
    </row>
    <row r="85" spans="1:15" ht="12.75">
      <c r="A85" s="9">
        <v>1</v>
      </c>
      <c r="B85" s="7" t="s">
        <v>12</v>
      </c>
      <c r="C85" s="21" t="s">
        <v>16</v>
      </c>
      <c r="D85" s="5">
        <v>7</v>
      </c>
      <c r="E85" s="31">
        <f>D85*0.9</f>
        <v>6.3</v>
      </c>
      <c r="F85" s="7">
        <v>1</v>
      </c>
      <c r="G85" s="103">
        <f>D85*F85</f>
        <v>7</v>
      </c>
      <c r="H85" s="5">
        <v>7</v>
      </c>
      <c r="I85" s="82">
        <f>E85*F85</f>
        <v>6.3</v>
      </c>
      <c r="J85" s="5">
        <v>6.3</v>
      </c>
      <c r="K85" s="109">
        <f>J85*324.48/1713.63</f>
        <v>1.1929202920116946</v>
      </c>
      <c r="L85" s="109">
        <f>SUM(J85:K85)</f>
        <v>7.492920292011695</v>
      </c>
      <c r="M85" s="109">
        <f>L85*2414.86/1871.75</f>
        <v>9.667078133493984</v>
      </c>
      <c r="N85" s="109">
        <f>M85*175.83/2629.48</f>
        <v>0.6464252811248792</v>
      </c>
      <c r="O85" s="132">
        <f>SUM(M85:N85)</f>
        <v>10.313503414618863</v>
      </c>
    </row>
    <row r="86" spans="1:15" s="1" customFormat="1" ht="12" customHeight="1">
      <c r="A86" s="15"/>
      <c r="B86" s="14" t="s">
        <v>7</v>
      </c>
      <c r="C86" s="13" t="s">
        <v>79</v>
      </c>
      <c r="D86" s="10"/>
      <c r="E86" s="10"/>
      <c r="F86" s="11"/>
      <c r="G86" s="102"/>
      <c r="H86" s="15"/>
      <c r="I86" s="15"/>
      <c r="J86" s="15"/>
      <c r="K86" s="109"/>
      <c r="L86" s="109"/>
      <c r="M86" s="109"/>
      <c r="N86" s="109"/>
      <c r="O86" s="133"/>
    </row>
    <row r="87" spans="1:15" s="1" customFormat="1" ht="12" customHeight="1">
      <c r="A87" s="15"/>
      <c r="B87" s="14" t="s">
        <v>8</v>
      </c>
      <c r="C87" s="13" t="s">
        <v>80</v>
      </c>
      <c r="D87" s="10"/>
      <c r="E87" s="10"/>
      <c r="F87" s="11"/>
      <c r="G87" s="102"/>
      <c r="H87" s="15"/>
      <c r="I87" s="15"/>
      <c r="J87" s="15"/>
      <c r="K87" s="109"/>
      <c r="L87" s="109"/>
      <c r="M87" s="109"/>
      <c r="N87" s="109"/>
      <c r="O87" s="133"/>
    </row>
    <row r="88" spans="1:15" s="1" customFormat="1" ht="12" customHeight="1">
      <c r="A88" s="15"/>
      <c r="B88" s="14" t="s">
        <v>5</v>
      </c>
      <c r="C88" s="33" t="s">
        <v>81</v>
      </c>
      <c r="D88" s="10"/>
      <c r="E88" s="10"/>
      <c r="F88" s="11"/>
      <c r="G88" s="102"/>
      <c r="H88" s="15"/>
      <c r="I88" s="15"/>
      <c r="J88" s="15"/>
      <c r="K88" s="109"/>
      <c r="L88" s="109"/>
      <c r="M88" s="109"/>
      <c r="N88" s="109"/>
      <c r="O88" s="133"/>
    </row>
    <row r="89" spans="1:15" s="1" customFormat="1" ht="12" customHeight="1">
      <c r="A89" s="15"/>
      <c r="B89" s="14" t="s">
        <v>6</v>
      </c>
      <c r="C89" s="13">
        <v>91273002</v>
      </c>
      <c r="D89" s="10"/>
      <c r="E89" s="10"/>
      <c r="F89" s="11"/>
      <c r="G89" s="102"/>
      <c r="H89" s="15"/>
      <c r="I89" s="15"/>
      <c r="J89" s="15"/>
      <c r="K89" s="109"/>
      <c r="L89" s="109"/>
      <c r="M89" s="109"/>
      <c r="N89" s="109"/>
      <c r="O89" s="133"/>
    </row>
    <row r="90" spans="1:15" ht="12.75">
      <c r="A90" s="54">
        <v>1</v>
      </c>
      <c r="B90" s="7" t="s">
        <v>9</v>
      </c>
      <c r="C90" s="2" t="s">
        <v>78</v>
      </c>
      <c r="D90" s="5">
        <v>5.5</v>
      </c>
      <c r="E90" s="31">
        <f>D90*0.9</f>
        <v>4.95</v>
      </c>
      <c r="F90" s="7">
        <v>8</v>
      </c>
      <c r="G90" s="103">
        <f>D90*F90</f>
        <v>44</v>
      </c>
      <c r="H90" s="5">
        <v>44</v>
      </c>
      <c r="I90" s="82">
        <f>E90*F90</f>
        <v>39.6</v>
      </c>
      <c r="J90" s="5">
        <v>39.6</v>
      </c>
      <c r="K90" s="109">
        <f>J90*324.48/1713.63</f>
        <v>7.498356121216365</v>
      </c>
      <c r="L90" s="109">
        <f>SUM(J90:K90)</f>
        <v>47.09835612121637</v>
      </c>
      <c r="M90" s="109">
        <f>L90*2414.86/1871.75</f>
        <v>60.76449112481932</v>
      </c>
      <c r="N90" s="109">
        <f>M90*175.83/2629.48</f>
        <v>4.063244624213526</v>
      </c>
      <c r="O90" s="132">
        <f>SUM(M90:N90)</f>
        <v>64.82773574903285</v>
      </c>
    </row>
    <row r="91" spans="1:15" s="1" customFormat="1" ht="12" customHeight="1">
      <c r="A91" s="15"/>
      <c r="B91" s="14" t="s">
        <v>7</v>
      </c>
      <c r="C91" s="13"/>
      <c r="D91" s="10"/>
      <c r="E91" s="10"/>
      <c r="F91" s="11"/>
      <c r="G91" s="102"/>
      <c r="H91" s="15"/>
      <c r="I91" s="15"/>
      <c r="J91" s="15"/>
      <c r="K91" s="109"/>
      <c r="L91" s="109"/>
      <c r="M91" s="109"/>
      <c r="N91" s="109"/>
      <c r="O91" s="133"/>
    </row>
    <row r="92" spans="1:15" s="1" customFormat="1" ht="12" customHeight="1">
      <c r="A92" s="15"/>
      <c r="B92" s="14" t="s">
        <v>8</v>
      </c>
      <c r="C92" s="13" t="s">
        <v>117</v>
      </c>
      <c r="D92" s="10"/>
      <c r="E92" s="10"/>
      <c r="F92" s="11"/>
      <c r="G92" s="102"/>
      <c r="H92" s="15"/>
      <c r="I92" s="15"/>
      <c r="J92" s="15"/>
      <c r="K92" s="109"/>
      <c r="L92" s="109"/>
      <c r="M92" s="109"/>
      <c r="N92" s="109"/>
      <c r="O92" s="133"/>
    </row>
    <row r="93" spans="1:15" s="1" customFormat="1" ht="12" customHeight="1">
      <c r="A93" s="15"/>
      <c r="B93" s="14" t="s">
        <v>5</v>
      </c>
      <c r="C93" s="33" t="s">
        <v>118</v>
      </c>
      <c r="D93" s="10"/>
      <c r="E93" s="10"/>
      <c r="F93" s="11"/>
      <c r="G93" s="102"/>
      <c r="H93" s="15"/>
      <c r="I93" s="15"/>
      <c r="J93" s="15"/>
      <c r="K93" s="109"/>
      <c r="L93" s="109"/>
      <c r="M93" s="109"/>
      <c r="N93" s="109"/>
      <c r="O93" s="133"/>
    </row>
    <row r="94" spans="1:15" s="1" customFormat="1" ht="12" customHeight="1">
      <c r="A94" s="15"/>
      <c r="B94" s="14" t="s">
        <v>6</v>
      </c>
      <c r="C94" s="13">
        <v>96798782</v>
      </c>
      <c r="D94" s="10"/>
      <c r="E94" s="10"/>
      <c r="F94" s="11"/>
      <c r="G94" s="102"/>
      <c r="H94" s="15"/>
      <c r="I94" s="15"/>
      <c r="J94" s="15"/>
      <c r="K94" s="109"/>
      <c r="L94" s="109"/>
      <c r="M94" s="109"/>
      <c r="N94" s="109"/>
      <c r="O94" s="133"/>
    </row>
    <row r="95" spans="1:15" s="39" customFormat="1" ht="12" customHeight="1">
      <c r="A95" s="34">
        <v>1</v>
      </c>
      <c r="B95" s="84">
        <v>253</v>
      </c>
      <c r="C95" s="85" t="s">
        <v>119</v>
      </c>
      <c r="D95" s="86">
        <v>50</v>
      </c>
      <c r="E95" s="31">
        <f>D95*0.9</f>
        <v>45</v>
      </c>
      <c r="F95" s="84">
        <v>1</v>
      </c>
      <c r="G95" s="103">
        <f>D95*F95</f>
        <v>50</v>
      </c>
      <c r="H95" s="15"/>
      <c r="I95" s="82">
        <f>E95*F95</f>
        <v>45</v>
      </c>
      <c r="J95" s="15"/>
      <c r="K95" s="109"/>
      <c r="L95" s="109"/>
      <c r="M95" s="109"/>
      <c r="N95" s="109"/>
      <c r="O95" s="133"/>
    </row>
    <row r="96" spans="1:15" s="39" customFormat="1" ht="12" customHeight="1">
      <c r="A96" s="34">
        <v>2</v>
      </c>
      <c r="B96" s="84">
        <v>254</v>
      </c>
      <c r="C96" s="85" t="s">
        <v>120</v>
      </c>
      <c r="D96" s="86">
        <v>50</v>
      </c>
      <c r="E96" s="31">
        <f>D96*0.9</f>
        <v>45</v>
      </c>
      <c r="F96" s="84">
        <v>1</v>
      </c>
      <c r="G96" s="103">
        <f>D96*F96</f>
        <v>50</v>
      </c>
      <c r="H96" s="116">
        <f>SUM(G95:G96)</f>
        <v>100</v>
      </c>
      <c r="I96" s="117">
        <f>E96*F96</f>
        <v>45</v>
      </c>
      <c r="J96" s="116">
        <f>SUM(I95:I96)</f>
        <v>90</v>
      </c>
      <c r="K96" s="109">
        <f>J96*324.48/1713.63</f>
        <v>17.04171845730992</v>
      </c>
      <c r="L96" s="109">
        <f>SUM(J96:K96)</f>
        <v>107.04171845730991</v>
      </c>
      <c r="M96" s="109">
        <f>L96*2414.86/1871.75</f>
        <v>138.10111619277117</v>
      </c>
      <c r="N96" s="109">
        <f>M96*175.83/2629.48</f>
        <v>9.234646873212558</v>
      </c>
      <c r="O96" s="132">
        <f>SUM(M96:N96)</f>
        <v>147.33576306598374</v>
      </c>
    </row>
    <row r="97" spans="1:15" ht="12.75">
      <c r="A97" s="18"/>
      <c r="B97" s="19" t="s">
        <v>14</v>
      </c>
      <c r="C97" s="16" t="s">
        <v>15</v>
      </c>
      <c r="D97" s="20"/>
      <c r="E97" s="20"/>
      <c r="F97" s="20"/>
      <c r="G97" s="103"/>
      <c r="H97" s="15"/>
      <c r="I97" s="114"/>
      <c r="J97" s="15"/>
      <c r="K97" s="109"/>
      <c r="L97" s="109"/>
      <c r="M97" s="109"/>
      <c r="N97" s="109"/>
      <c r="O97" s="133"/>
    </row>
    <row r="98" spans="1:15" ht="12.75">
      <c r="A98" s="9">
        <v>1</v>
      </c>
      <c r="B98" s="7" t="s">
        <v>10</v>
      </c>
      <c r="C98" s="2" t="s">
        <v>13</v>
      </c>
      <c r="D98" s="5">
        <v>60</v>
      </c>
      <c r="E98" s="31">
        <f>D98*0.9</f>
        <v>54</v>
      </c>
      <c r="F98" s="7">
        <v>3</v>
      </c>
      <c r="G98" s="103">
        <f aca="true" t="shared" si="9" ref="G98:G107">D98*F98</f>
        <v>180</v>
      </c>
      <c r="H98" s="15"/>
      <c r="I98" s="82">
        <f>E98*F98</f>
        <v>162</v>
      </c>
      <c r="J98" s="15"/>
      <c r="K98" s="109"/>
      <c r="L98" s="109"/>
      <c r="M98" s="109"/>
      <c r="N98" s="109"/>
      <c r="O98" s="133"/>
    </row>
    <row r="99" spans="1:15" ht="12.75">
      <c r="A99" s="9">
        <v>2</v>
      </c>
      <c r="B99" s="7" t="s">
        <v>12</v>
      </c>
      <c r="C99" s="21" t="s">
        <v>16</v>
      </c>
      <c r="D99" s="5">
        <v>7</v>
      </c>
      <c r="E99" s="31">
        <f aca="true" t="shared" si="10" ref="E99:E106">D99*0.9</f>
        <v>6.3</v>
      </c>
      <c r="F99" s="7">
        <v>3</v>
      </c>
      <c r="G99" s="103">
        <f t="shared" si="9"/>
        <v>21</v>
      </c>
      <c r="H99" s="15"/>
      <c r="I99" s="82">
        <f aca="true" t="shared" si="11" ref="I99:I107">E99*F99</f>
        <v>18.9</v>
      </c>
      <c r="J99" s="15"/>
      <c r="K99" s="109"/>
      <c r="L99" s="109"/>
      <c r="M99" s="109"/>
      <c r="N99" s="109"/>
      <c r="O99" s="133"/>
    </row>
    <row r="100" spans="1:15" ht="12.75">
      <c r="A100" s="9">
        <v>3</v>
      </c>
      <c r="B100" s="49">
        <v>6770</v>
      </c>
      <c r="C100" s="2" t="s">
        <v>46</v>
      </c>
      <c r="D100" s="5">
        <v>0.5</v>
      </c>
      <c r="E100" s="31">
        <f t="shared" si="10"/>
        <v>0.45</v>
      </c>
      <c r="F100" s="7">
        <v>50</v>
      </c>
      <c r="G100" s="103">
        <f t="shared" si="9"/>
        <v>25</v>
      </c>
      <c r="H100" s="114"/>
      <c r="I100" s="82">
        <f t="shared" si="11"/>
        <v>22.5</v>
      </c>
      <c r="J100" s="114"/>
      <c r="K100" s="109"/>
      <c r="L100" s="109"/>
      <c r="M100" s="109"/>
      <c r="N100" s="109"/>
      <c r="O100" s="133"/>
    </row>
    <row r="101" spans="1:15" ht="12.75">
      <c r="A101" s="9">
        <v>4</v>
      </c>
      <c r="B101" s="49" t="s">
        <v>68</v>
      </c>
      <c r="C101" s="2" t="s">
        <v>69</v>
      </c>
      <c r="D101" s="5">
        <v>9</v>
      </c>
      <c r="E101" s="31">
        <f t="shared" si="10"/>
        <v>8.1</v>
      </c>
      <c r="F101" s="7">
        <v>3</v>
      </c>
      <c r="G101" s="103">
        <f t="shared" si="9"/>
        <v>27</v>
      </c>
      <c r="H101" s="114"/>
      <c r="I101" s="82">
        <f t="shared" si="11"/>
        <v>24.299999999999997</v>
      </c>
      <c r="J101" s="114"/>
      <c r="K101" s="109"/>
      <c r="L101" s="109"/>
      <c r="M101" s="109"/>
      <c r="N101" s="109"/>
      <c r="O101" s="133"/>
    </row>
    <row r="102" spans="1:15" ht="12.75">
      <c r="A102" s="9">
        <v>5</v>
      </c>
      <c r="B102" s="7">
        <v>511</v>
      </c>
      <c r="C102" s="2" t="s">
        <v>47</v>
      </c>
      <c r="D102" s="5">
        <v>0.6</v>
      </c>
      <c r="E102" s="31">
        <f t="shared" si="10"/>
        <v>0.54</v>
      </c>
      <c r="F102" s="7">
        <v>70</v>
      </c>
      <c r="G102" s="103">
        <f t="shared" si="9"/>
        <v>42</v>
      </c>
      <c r="H102" s="114"/>
      <c r="I102" s="82">
        <f t="shared" si="11"/>
        <v>37.800000000000004</v>
      </c>
      <c r="J102" s="114"/>
      <c r="K102" s="109"/>
      <c r="L102" s="109"/>
      <c r="M102" s="109"/>
      <c r="N102" s="109"/>
      <c r="O102" s="133"/>
    </row>
    <row r="103" spans="1:15" ht="12.75">
      <c r="A103" s="9">
        <v>6</v>
      </c>
      <c r="B103" s="50">
        <v>525</v>
      </c>
      <c r="C103" s="51" t="s">
        <v>48</v>
      </c>
      <c r="D103" s="52">
        <v>0.6</v>
      </c>
      <c r="E103" s="31">
        <f t="shared" si="10"/>
        <v>0.54</v>
      </c>
      <c r="F103" s="7">
        <v>50</v>
      </c>
      <c r="G103" s="103">
        <f t="shared" si="9"/>
        <v>30</v>
      </c>
      <c r="H103" s="114"/>
      <c r="I103" s="82">
        <f t="shared" si="11"/>
        <v>27</v>
      </c>
      <c r="J103" s="114"/>
      <c r="K103" s="109"/>
      <c r="L103" s="109"/>
      <c r="M103" s="109"/>
      <c r="N103" s="109"/>
      <c r="O103" s="133"/>
    </row>
    <row r="104" spans="1:15" ht="12.75">
      <c r="A104" s="9">
        <v>7</v>
      </c>
      <c r="B104" s="68">
        <v>1555</v>
      </c>
      <c r="C104" s="69" t="s">
        <v>71</v>
      </c>
      <c r="D104" s="70">
        <v>28</v>
      </c>
      <c r="E104" s="31">
        <f t="shared" si="10"/>
        <v>25.2</v>
      </c>
      <c r="F104" s="71">
        <v>1</v>
      </c>
      <c r="G104" s="103">
        <f t="shared" si="9"/>
        <v>28</v>
      </c>
      <c r="H104" s="114"/>
      <c r="I104" s="82">
        <f t="shared" si="11"/>
        <v>25.2</v>
      </c>
      <c r="J104" s="114"/>
      <c r="K104" s="109"/>
      <c r="L104" s="109"/>
      <c r="M104" s="109"/>
      <c r="N104" s="109"/>
      <c r="O104" s="133"/>
    </row>
    <row r="105" spans="1:15" ht="12.75">
      <c r="A105" s="9">
        <v>8</v>
      </c>
      <c r="B105" s="7" t="s">
        <v>52</v>
      </c>
      <c r="C105" s="2" t="s">
        <v>53</v>
      </c>
      <c r="D105" s="5">
        <v>5</v>
      </c>
      <c r="E105" s="31">
        <f t="shared" si="10"/>
        <v>4.5</v>
      </c>
      <c r="F105" s="7">
        <v>5</v>
      </c>
      <c r="G105" s="103">
        <f t="shared" si="9"/>
        <v>25</v>
      </c>
      <c r="H105" s="114"/>
      <c r="I105" s="82">
        <f t="shared" si="11"/>
        <v>22.5</v>
      </c>
      <c r="J105" s="114"/>
      <c r="K105" s="109"/>
      <c r="L105" s="109"/>
      <c r="M105" s="109"/>
      <c r="N105" s="109"/>
      <c r="O105" s="133"/>
    </row>
    <row r="106" spans="1:15" ht="12.75">
      <c r="A106" s="9">
        <v>9</v>
      </c>
      <c r="B106" s="7" t="s">
        <v>54</v>
      </c>
      <c r="C106" s="2" t="s">
        <v>55</v>
      </c>
      <c r="D106" s="5">
        <v>5</v>
      </c>
      <c r="E106" s="31">
        <f t="shared" si="10"/>
        <v>4.5</v>
      </c>
      <c r="F106" s="7">
        <v>5</v>
      </c>
      <c r="G106" s="103">
        <f t="shared" si="9"/>
        <v>25</v>
      </c>
      <c r="H106" s="114"/>
      <c r="I106" s="82">
        <f t="shared" si="11"/>
        <v>22.5</v>
      </c>
      <c r="J106" s="114"/>
      <c r="K106" s="109"/>
      <c r="L106" s="109"/>
      <c r="M106" s="109"/>
      <c r="N106" s="109"/>
      <c r="O106" s="133"/>
    </row>
    <row r="107" spans="1:15" ht="12.75">
      <c r="A107" s="9">
        <v>10</v>
      </c>
      <c r="B107" s="7" t="s">
        <v>56</v>
      </c>
      <c r="C107" s="2" t="s">
        <v>57</v>
      </c>
      <c r="D107" s="5">
        <v>5</v>
      </c>
      <c r="E107" s="31">
        <f>D107*0.9</f>
        <v>4.5</v>
      </c>
      <c r="F107" s="7">
        <v>5</v>
      </c>
      <c r="G107" s="103">
        <f t="shared" si="9"/>
        <v>25</v>
      </c>
      <c r="H107" s="115">
        <f>SUM(G98:G107)</f>
        <v>428</v>
      </c>
      <c r="I107" s="82">
        <f t="shared" si="11"/>
        <v>22.5</v>
      </c>
      <c r="J107" s="115">
        <f>SUM(I98:I107)</f>
        <v>385.2</v>
      </c>
      <c r="K107" s="109">
        <f>J107*324.48/1713.63</f>
        <v>72.93855499728646</v>
      </c>
      <c r="L107" s="109">
        <f>SUM(J107:K107)</f>
        <v>458.13855499728646</v>
      </c>
      <c r="M107" s="109">
        <f>L107*2414.86/1871.75</f>
        <v>591.0727773050605</v>
      </c>
      <c r="N107" s="109">
        <f>M107*175.83/2629.48</f>
        <v>39.52428861734975</v>
      </c>
      <c r="O107" s="132">
        <f>SUM(M107:N107)</f>
        <v>630.5970659224103</v>
      </c>
    </row>
    <row r="108" spans="7:15" ht="12.75">
      <c r="G108" s="118">
        <f>SUM(G3:G107)</f>
        <v>1926.25</v>
      </c>
      <c r="H108" s="118">
        <f aca="true" t="shared" si="12" ref="H108:O108">SUM(H3:H107)</f>
        <v>1926.25</v>
      </c>
      <c r="I108" s="118">
        <f t="shared" si="12"/>
        <v>1713.625</v>
      </c>
      <c r="J108" s="118">
        <f t="shared" si="12"/>
        <v>1713.6249999999998</v>
      </c>
      <c r="K108" s="118">
        <f t="shared" si="12"/>
        <v>324.47905323786347</v>
      </c>
      <c r="L108" s="118">
        <f t="shared" si="12"/>
        <v>2038.1040532378634</v>
      </c>
      <c r="M108" s="118">
        <f t="shared" si="12"/>
        <v>2629.483613731528</v>
      </c>
      <c r="N108" s="118">
        <f t="shared" si="12"/>
        <v>175.83024164565413</v>
      </c>
      <c r="O108" s="134">
        <f t="shared" si="12"/>
        <v>2805.3138553771823</v>
      </c>
    </row>
    <row r="111" spans="1:15" s="121" customFormat="1" ht="12.75">
      <c r="A111" s="8"/>
      <c r="B111" s="8"/>
      <c r="C111" s="119" t="s">
        <v>129</v>
      </c>
      <c r="D111" s="6"/>
      <c r="E111" s="6"/>
      <c r="F111" s="8"/>
      <c r="G111" s="6"/>
      <c r="H111" s="120"/>
      <c r="O111" s="120"/>
    </row>
    <row r="112" spans="1:15" s="121" customFormat="1" ht="12.75">
      <c r="A112" s="8"/>
      <c r="B112" s="8"/>
      <c r="C112" s="4"/>
      <c r="D112" s="6"/>
      <c r="E112" s="6"/>
      <c r="F112" s="8"/>
      <c r="G112" s="122"/>
      <c r="H112" s="123"/>
      <c r="O112" s="120"/>
    </row>
    <row r="113" spans="1:15" s="125" customFormat="1" ht="29.25">
      <c r="A113" s="8"/>
      <c r="B113" s="8"/>
      <c r="C113" s="124" t="s">
        <v>14</v>
      </c>
      <c r="D113" s="6"/>
      <c r="E113" s="6"/>
      <c r="F113" s="8"/>
      <c r="G113" s="122"/>
      <c r="H113" s="123"/>
      <c r="O113" s="135"/>
    </row>
    <row r="114" spans="1:8" s="126" customFormat="1" ht="12" customHeight="1">
      <c r="A114" s="8"/>
      <c r="B114" s="8"/>
      <c r="C114" s="4"/>
      <c r="D114" s="6"/>
      <c r="E114" s="6"/>
      <c r="F114" s="8"/>
      <c r="G114" s="122"/>
      <c r="H114" s="123"/>
    </row>
    <row r="115" spans="1:15" s="128" customFormat="1" ht="12" customHeight="1">
      <c r="A115" s="8"/>
      <c r="B115" s="8"/>
      <c r="C115" s="127"/>
      <c r="D115" s="6"/>
      <c r="E115" s="6"/>
      <c r="F115" s="8"/>
      <c r="G115" s="122"/>
      <c r="H115" s="123"/>
      <c r="O115" s="135"/>
    </row>
    <row r="116" spans="1:15" s="128" customFormat="1" ht="12" customHeight="1">
      <c r="A116" s="8"/>
      <c r="B116" s="8"/>
      <c r="C116" s="4" t="s">
        <v>130</v>
      </c>
      <c r="D116" s="6"/>
      <c r="E116" s="6"/>
      <c r="F116" s="8"/>
      <c r="G116" s="129"/>
      <c r="H116" s="123"/>
      <c r="O116" s="135"/>
    </row>
    <row r="117" spans="1:15" s="128" customFormat="1" ht="12" customHeight="1">
      <c r="A117" s="8"/>
      <c r="B117" s="8"/>
      <c r="C117" s="4">
        <v>96221803</v>
      </c>
      <c r="D117" s="6"/>
      <c r="E117" s="6"/>
      <c r="F117" s="8"/>
      <c r="G117" s="130"/>
      <c r="H117" s="123"/>
      <c r="O117" s="135"/>
    </row>
  </sheetData>
  <sheetProtection/>
  <hyperlinks>
    <hyperlink ref="C22" r:id="rId1" display="lynnyapengli@gmail.com"/>
    <hyperlink ref="C28" r:id="rId2" display="wravencorp@hotmail.com"/>
    <hyperlink ref="C35" r:id="rId3" display="outstandingcoach@gmail.com"/>
    <hyperlink ref="C40" r:id="rId4" display="azizahspr@gmail.com"/>
    <hyperlink ref="C50" r:id="rId5" display="ibmtmcsingapore@gmail.com"/>
    <hyperlink ref="C63" r:id="rId6" display="annalee.lsy@gmail.com"/>
    <hyperlink ref="C88" r:id="rId7" display="angsbw@gmail.com"/>
    <hyperlink ref="C16" r:id="rId8" display="janequah@singnet.com.sg"/>
    <hyperlink ref="C4" r:id="rId9" display="bschew.dtm@gmail.com"/>
    <hyperlink ref="C72" r:id="rId10" display="ytoh009@e.ntu.edu.sg"/>
    <hyperlink ref="C93" r:id="rId11" display="ngmichi25@gmail.com"/>
    <hyperlink ref="C83" r:id="rId12" display="zaidyassin@gmail.com"/>
  </hyperlinks>
  <printOptions/>
  <pageMargins left="0.75" right="0.25" top="1" bottom="1" header="0.5" footer="0.5"/>
  <pageSetup horizontalDpi="600" verticalDpi="600" orientation="portrait" paperSize="9" r:id="rId13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2014-06-06T07:55:06Z</cp:lastPrinted>
  <dcterms:created xsi:type="dcterms:W3CDTF">2006-02-25T13:48:34Z</dcterms:created>
  <dcterms:modified xsi:type="dcterms:W3CDTF">2014-06-09T16:54:51Z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