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<sst xmlns="http://schemas.openxmlformats.org/spreadsheetml/2006/main" count="556" uniqueCount="283">
  <si>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</si>
  <si>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</si>
  <si>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</si>
  <si>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</si>
  <si>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</si>
  <si>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</si>
  <si>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</si>
  <si>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</si>
  <si>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</si>
  <si>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393FT</t>
  </si>
  <si>
    <t>First Timers Ribbon Set (Set of 10)</t>
  </si>
  <si>
    <t xml:space="preserve"> </t>
  </si>
  <si>
    <t>393BTT</t>
  </si>
  <si>
    <t>Best Table Topic Ribbons (1 set of 10 ribbons)</t>
  </si>
  <si>
    <t>393BE</t>
  </si>
  <si>
    <t>Best Evaluation Ribbons (1 set of 10 ribbons)</t>
  </si>
  <si>
    <t>393BS</t>
  </si>
  <si>
    <t>Best Speakers Ribbons (1 set of 10 ribbons)</t>
  </si>
  <si>
    <t xml:space="preserve">Competent Communication  </t>
  </si>
  <si>
    <t xml:space="preserve">Competent Leadership  </t>
  </si>
  <si>
    <t>CS1555</t>
  </si>
  <si>
    <t xml:space="preserve">Competent Communication - Simplified Chinese </t>
  </si>
  <si>
    <t>Tay Yiang Ping (Stock for Toastmasters)</t>
  </si>
  <si>
    <t>Advanced Communicator Bronze Pin</t>
  </si>
  <si>
    <t>Blank Certificate</t>
  </si>
  <si>
    <t>unit price US</t>
  </si>
  <si>
    <t>Organisation</t>
  </si>
  <si>
    <t>The Toastmasters Prison Volunteers</t>
  </si>
  <si>
    <t>Philip Wong ACB/CL</t>
  </si>
  <si>
    <t>wong_philip@star-quest.com</t>
  </si>
  <si>
    <t>SRC TMC</t>
  </si>
  <si>
    <t xml:space="preserve">Janssen Ho
</t>
  </si>
  <si>
    <t>janhotoastmaster@gmail.com</t>
  </si>
  <si>
    <t>Competent Communicator Pin</t>
  </si>
  <si>
    <t>Competent Leadership Pin</t>
  </si>
  <si>
    <t>CS1555L</t>
  </si>
  <si>
    <t xml:space="preserve">Competent Leadership - Simplified Chinese </t>
  </si>
  <si>
    <t>NOL Toastmasters Club</t>
  </si>
  <si>
    <t>Tracie Peh</t>
  </si>
  <si>
    <t>tracie_peh@apl.com</t>
  </si>
  <si>
    <t>394SCP</t>
  </si>
  <si>
    <t>Speech Contest Ribbon (Participant)</t>
  </si>
  <si>
    <t>YMCA TMC</t>
  </si>
  <si>
    <t>Contact :</t>
  </si>
  <si>
    <t>Chew Ban Seng</t>
  </si>
  <si>
    <t>bschew@gmail.com</t>
  </si>
  <si>
    <t xml:space="preserve">9186 9763 </t>
  </si>
  <si>
    <t>From Speaker to Trainer</t>
  </si>
  <si>
    <t xml:space="preserve">Cairnhill </t>
  </si>
  <si>
    <t>Myriam Ohlig</t>
  </si>
  <si>
    <t>226K</t>
  </si>
  <si>
    <t>Storytelling</t>
  </si>
  <si>
    <t>myriamninine@yahoo.com</t>
  </si>
  <si>
    <t>5801Z</t>
  </si>
  <si>
    <t>Club Officer Pin Set (8 pins)</t>
  </si>
  <si>
    <t>Certificate of Appreciation</t>
  </si>
  <si>
    <t>SIM 1 TMC</t>
  </si>
  <si>
    <t>Meifang</t>
  </si>
  <si>
    <t>annery5566@yahoo.com.sg</t>
  </si>
  <si>
    <t>1925B</t>
  </si>
  <si>
    <t>Silver Star Award</t>
  </si>
  <si>
    <t>Clear Star Award</t>
  </si>
  <si>
    <t>1920B</t>
  </si>
  <si>
    <t>Silver n Black Achievement (Medium)</t>
  </si>
  <si>
    <t>Tanglin TMC</t>
  </si>
  <si>
    <t>Suanny Gouw</t>
  </si>
  <si>
    <t>suanny.gouw@gmail.com</t>
  </si>
  <si>
    <t>1920C</t>
  </si>
  <si>
    <t>Silver &amp; Black Achievement Series (12" with star)</t>
  </si>
  <si>
    <t>Silver &amp; Black Achievement Series (12")</t>
  </si>
  <si>
    <t>1920A</t>
  </si>
  <si>
    <t>Silver &amp; Black Achievement Series (10")</t>
  </si>
  <si>
    <t>511</t>
  </si>
  <si>
    <t>393CC</t>
  </si>
  <si>
    <t>CC Ribbon Set (set of 10)</t>
  </si>
  <si>
    <t>393CL</t>
  </si>
  <si>
    <t>CL Ribbon Set (set of 10)</t>
  </si>
  <si>
    <t xml:space="preserve">Club Officer Pin Set (8 pins) </t>
  </si>
  <si>
    <t>Best Table Topics Ribbon (set of 10)</t>
  </si>
  <si>
    <t>Best Speaker Ribbon (set of 10)</t>
  </si>
  <si>
    <t>Best Evaluator Ribbon (set of 10)</t>
  </si>
  <si>
    <t xml:space="preserve">Toastmaster of the Year
Engraving Details:
Wilson Ong
2012-2013
SIM I Toastmasters Club
</t>
  </si>
  <si>
    <t>IBM Toastmasters Club Singapore</t>
  </si>
  <si>
    <t>saurabh799@gmail.com</t>
  </si>
  <si>
    <t>Chui Huay Lim</t>
  </si>
  <si>
    <t>Lena Chor</t>
  </si>
  <si>
    <t>lena_chor@yahoo.com.sg</t>
  </si>
  <si>
    <t>Toa Payoh Central CC</t>
  </si>
  <si>
    <t>Edwin Tan</t>
  </si>
  <si>
    <t>Edwin Tan &lt;ednovat@gmail.com&gt;</t>
  </si>
  <si>
    <t>Promotional Pen</t>
  </si>
  <si>
    <t>Saurabh Jaiswal</t>
  </si>
  <si>
    <t>Punggol Secondary School</t>
  </si>
  <si>
    <t>S. Shanmugam</t>
  </si>
  <si>
    <t>shan_mugam_sidambaram@moe.edu.sg</t>
  </si>
  <si>
    <t>9336 0029</t>
  </si>
  <si>
    <t>Youth Leadership Kit</t>
  </si>
  <si>
    <t>Youth Leadership Participants Worksbook</t>
  </si>
  <si>
    <t>Completion Certificates</t>
  </si>
  <si>
    <t xml:space="preserve">Where Leaders Are Made pin       </t>
  </si>
  <si>
    <t>1115C</t>
  </si>
  <si>
    <t>OUTSTANDING MEMBER PIN</t>
  </si>
  <si>
    <t>Tampines Changkat Toastmasters Club</t>
  </si>
  <si>
    <t>Ted Chong</t>
  </si>
  <si>
    <t>tedchongtj@gmail.com</t>
  </si>
  <si>
    <t>9170 0843</t>
  </si>
  <si>
    <t>Competent Communication Manual</t>
  </si>
  <si>
    <t>Membership Pin  (silver)</t>
  </si>
  <si>
    <t>1916A</t>
  </si>
  <si>
    <t>Gavel Paperweight</t>
  </si>
  <si>
    <t>GELPA TOASTMASTERS CLUB</t>
  </si>
  <si>
    <t>STEPHANIE LIM</t>
  </si>
  <si>
    <t>tmstephlim@yahoo.com.sg</t>
  </si>
  <si>
    <t>Raffles Singapore Toastmasters Club</t>
  </si>
  <si>
    <t xml:space="preserve">William Tang </t>
  </si>
  <si>
    <t>william.tanglh@gmail.com</t>
  </si>
  <si>
    <t>Thai Airways International</t>
  </si>
  <si>
    <t>SAKOL SUCHATVUDHI</t>
  </si>
  <si>
    <t>sakol.divisiont@gmail.com</t>
  </si>
  <si>
    <t>66-809540123</t>
  </si>
  <si>
    <t>332M</t>
  </si>
  <si>
    <t>DTM Badge (Magnetic Back)
SAKOL SUCHATVUDHI, DTM
Thai Airways International Club
Club 9180</t>
  </si>
  <si>
    <t>DTM Badge (Pin Back)
SAKOL SUCHATVUDHI, DTM
Thai Airways International Club
Club 9180</t>
  </si>
  <si>
    <t>332P</t>
  </si>
  <si>
    <t>Promotional Magnet</t>
  </si>
  <si>
    <t xml:space="preserve">394BG
</t>
  </si>
  <si>
    <t>Best Gestures Ribbon</t>
  </si>
  <si>
    <t xml:space="preserve">394EA
</t>
  </si>
  <si>
    <t>Enthusiasm Award Ribbon</t>
  </si>
  <si>
    <t>Queenstown TMC</t>
  </si>
  <si>
    <t>Chee Kim Loon</t>
  </si>
  <si>
    <t>kimloon@gmail.com</t>
  </si>
  <si>
    <t xml:space="preserve">Clear Star Award </t>
  </si>
  <si>
    <t xml:space="preserve">Clearview Tumbler
</t>
  </si>
  <si>
    <t xml:space="preserve">6990
</t>
  </si>
  <si>
    <t xml:space="preserve">Logo Magnet
</t>
  </si>
  <si>
    <t xml:space="preserve">6810
</t>
  </si>
  <si>
    <t xml:space="preserve">Toastmaster of the Year </t>
  </si>
  <si>
    <t>Club President Award 
Richard Tan
Queenstown Club 2012/13</t>
  </si>
  <si>
    <t>Bedok</t>
  </si>
  <si>
    <t>K R  Letchumanan, PBS</t>
  </si>
  <si>
    <t>krletchumanan@hotmail.com</t>
  </si>
  <si>
    <t>9766 7113</t>
  </si>
  <si>
    <t>Advanced Communicator Gold Pin</t>
  </si>
  <si>
    <t xml:space="preserve">Toastmasters Club banner with customisation           Line 1: Raffles Singapore @ Mountbatten Toastmasters Club
Line 2: Club No. 8113
Line 3: Singapore
Line 4: Chartered February 2003 </t>
  </si>
  <si>
    <t>ERA</t>
  </si>
  <si>
    <t>Peili</t>
  </si>
  <si>
    <t>iliep29@yahoo.com</t>
  </si>
  <si>
    <t xml:space="preserve">Ho Yen Yuen </t>
  </si>
  <si>
    <t>Ulu Pandan</t>
  </si>
  <si>
    <t>9711 9340</t>
  </si>
  <si>
    <t>yenyuen@hotmail.com</t>
  </si>
  <si>
    <t xml:space="preserve">Ballots and Brief Evaluations (set of 500)
</t>
  </si>
  <si>
    <t xml:space="preserve">163
</t>
  </si>
  <si>
    <t>331P</t>
  </si>
  <si>
    <t xml:space="preserve">Member and Club Officer Badge (Pin back)
EKTA HUTTON, CC
ULU PANDAN TOASTMASTERS
CLUB NO. 5202
</t>
  </si>
  <si>
    <t>Toastmasters@Hope</t>
  </si>
  <si>
    <t>Sharon Siow</t>
  </si>
  <si>
    <t>ssharon7@singnet.com.sg</t>
  </si>
  <si>
    <t>226L</t>
  </si>
  <si>
    <t>Interpretive Reading Manual</t>
  </si>
  <si>
    <t>226B</t>
  </si>
  <si>
    <t>Speaking To Inform</t>
  </si>
  <si>
    <t>226E</t>
  </si>
  <si>
    <t>Specialty Speeches</t>
  </si>
  <si>
    <t>Story Telling</t>
  </si>
  <si>
    <t>398K</t>
  </si>
  <si>
    <t>Plastic Badges (set of 20)</t>
  </si>
  <si>
    <t>DIVISION B</t>
  </si>
  <si>
    <t>JOHN LIEW</t>
  </si>
  <si>
    <t>johnliew@viacam.net</t>
  </si>
  <si>
    <t>1985B</t>
  </si>
  <si>
    <t>AREA GOVERNOR OF THE YEAR</t>
  </si>
  <si>
    <t>TOASTMASTER OF THE YEAR AWARD</t>
  </si>
  <si>
    <t>CLUB PRESIDENT AWARD</t>
  </si>
  <si>
    <t>APPRECIATION AWARD</t>
  </si>
  <si>
    <t>394AG</t>
  </si>
  <si>
    <t>AREA GOVERNOR RIBBON</t>
  </si>
  <si>
    <t>GOLD ACHIEVEMENT MEDAL</t>
  </si>
  <si>
    <t>PEN AND PENCIL SET</t>
  </si>
  <si>
    <t>Grassroots Toastmasters Club</t>
  </si>
  <si>
    <t>Aaron Koh</t>
  </si>
  <si>
    <t>aaron.kcj1@gmail.com</t>
  </si>
  <si>
    <t>Best Evaluator Ribbon Set (Set of 10)</t>
  </si>
  <si>
    <t>Best Table Topic Ribbon Set (Set of 10) </t>
  </si>
  <si>
    <t>393HALFCC</t>
  </si>
  <si>
    <t>Half CC Ribbon (set of 10)</t>
  </si>
  <si>
    <t xml:space="preserve">Toastmasters Club banner with customisation           Line 1: Grassroots Toastmasters Club
Line 2: Club No. 708544
Line 3: Singapore
</t>
  </si>
  <si>
    <t>Brilliant Advanced</t>
  </si>
  <si>
    <t>Lim S eh leng</t>
  </si>
  <si>
    <t>lsehleng@singnet.com.sg</t>
  </si>
  <si>
    <t xml:space="preserve">Outstanding Member Pin </t>
  </si>
  <si>
    <t>Best Table Topics™ Ribbon (set of 10)</t>
  </si>
  <si>
    <t>Event Badge Holder</t>
  </si>
  <si>
    <t>Multi-Purpose Scroll</t>
  </si>
  <si>
    <t>Silver and Black Achievement Series (Small)</t>
  </si>
  <si>
    <t>Silver and Black Achievement Series (Medium)</t>
  </si>
  <si>
    <t>Silver and Black Achievement Series (Medium with star)</t>
  </si>
  <si>
    <t>1959A</t>
  </si>
  <si>
    <t>Gold Eagle Cup Trophy (Small)</t>
  </si>
  <si>
    <t>1959B</t>
  </si>
  <si>
    <t>Gold Eagle Cup Trophy (Medium)</t>
  </si>
  <si>
    <t>1959C</t>
  </si>
  <si>
    <t>Gold Eagle Cup Trophy (Large)</t>
  </si>
  <si>
    <t xml:space="preserve">Gavel paperweight </t>
  </si>
  <si>
    <t>Lim S eh leng Personal</t>
  </si>
  <si>
    <t>Competent Communication</t>
  </si>
  <si>
    <t>Competent Leadership</t>
  </si>
  <si>
    <t>Queenstown Mandarin</t>
  </si>
  <si>
    <t xml:space="preserve">CS1310
</t>
  </si>
  <si>
    <t xml:space="preserve">Club Leadership Handbook (Simplified Chinese)
</t>
  </si>
  <si>
    <t xml:space="preserve">Competent Communication (Simplified Chinese)
</t>
  </si>
  <si>
    <t>Eloquentia Toastmasters Club</t>
  </si>
  <si>
    <t>Lim Shumei</t>
  </si>
  <si>
    <t>shumei.lim@gmail.com</t>
  </si>
  <si>
    <t>Best Table Topic Ribbon Set (Set of 10)</t>
  </si>
  <si>
    <t>407A</t>
  </si>
  <si>
    <t>The Icebreaker Ribbons</t>
  </si>
  <si>
    <t>Best Speaker Ribbon Set (Set of 10)</t>
  </si>
  <si>
    <t>NUSS</t>
  </si>
  <si>
    <t>Robert Chan</t>
  </si>
  <si>
    <t>robertchen@crown.com.sg</t>
  </si>
  <si>
    <t>1555L</t>
  </si>
  <si>
    <t>TOASTMASTERS KEY RING</t>
  </si>
  <si>
    <t>Pen and Pencil Set</t>
  </si>
  <si>
    <t>Playing Cards</t>
  </si>
  <si>
    <t xml:space="preserve">Whampao Toastmasters Club </t>
  </si>
  <si>
    <t>V. Sundermoorthy</t>
  </si>
  <si>
    <t>vsmoorthy@hotmail.com</t>
  </si>
  <si>
    <t xml:space="preserve">Banner (Plain - Medium)
</t>
  </si>
  <si>
    <t>Portable Lectern</t>
  </si>
  <si>
    <t>226Z</t>
  </si>
  <si>
    <t>Advanced Communication Library Set</t>
  </si>
  <si>
    <t>Lectern Banner</t>
  </si>
  <si>
    <t>331M</t>
  </si>
  <si>
    <t>Club Officer Badge (Magnetic Back)</t>
  </si>
  <si>
    <t>393M</t>
  </si>
  <si>
    <t xml:space="preserve">Member and Club Officer Badge (Magnetic back)
V. Sundermoorthy ACS, ALB
Club President
</t>
  </si>
  <si>
    <t xml:space="preserve">Member and Club Officer Badge (Magnetic back)
Ramesh Sugavanam
Club Treasurer
</t>
  </si>
  <si>
    <t>226A</t>
  </si>
  <si>
    <t>International Tie</t>
  </si>
  <si>
    <t xml:space="preserve">The Entertaining Speaker  </t>
  </si>
  <si>
    <t>Marine Parade Toastmasters Club</t>
  </si>
  <si>
    <t>Gwen Ling</t>
  </si>
  <si>
    <t>wandapwling@gmail.com</t>
  </si>
  <si>
    <t>Fort Canning TMC</t>
  </si>
  <si>
    <t>Carolyn Street-Johns</t>
  </si>
  <si>
    <t>carolyn_street@hotmail.com</t>
  </si>
  <si>
    <t>Nee Soon South</t>
  </si>
  <si>
    <t>Susan Wong</t>
  </si>
  <si>
    <t>susanwongsh@gmail.com</t>
  </si>
  <si>
    <t>Telok Blangah Toastmasters</t>
  </si>
  <si>
    <t>Wong Yoke Yong</t>
  </si>
  <si>
    <t>yokeyong.wong@gmail.com</t>
  </si>
  <si>
    <t xml:space="preserve">Engraving Charges </t>
  </si>
  <si>
    <t>Total before Discount</t>
  </si>
  <si>
    <t>After Discount</t>
  </si>
  <si>
    <t>Total after Discount</t>
  </si>
  <si>
    <t>Total US</t>
  </si>
  <si>
    <t>Grand Total S$</t>
  </si>
  <si>
    <t>US$4392.97/S$5719.89  exchange rate</t>
  </si>
  <si>
    <t>Apportion Shipping Charges US$600.25</t>
  </si>
  <si>
    <t>GST+ Ins+  $410.04</t>
  </si>
  <si>
    <t>CS226A</t>
  </si>
  <si>
    <t>The Entertaining Speaker</t>
  </si>
  <si>
    <t>CS226B</t>
  </si>
  <si>
    <t>Speaking to Inform</t>
  </si>
  <si>
    <t>CS226G</t>
  </si>
  <si>
    <t>The Professional Speaker</t>
  </si>
  <si>
    <t>CS226I</t>
  </si>
  <si>
    <t>Persuasive Speaking</t>
  </si>
  <si>
    <t>CS226K</t>
  </si>
  <si>
    <t>CS226O</t>
  </si>
  <si>
    <t>Humorously Speaking</t>
  </si>
  <si>
    <t>Less 10%/20% Discount</t>
  </si>
  <si>
    <t xml:space="preserve">Member and Club Officer Badge (Magnet back)
Vijay Chugh  / SRC Toastmasters 9104-80
</t>
  </si>
  <si>
    <t xml:space="preserve">stock </t>
  </si>
  <si>
    <t>stock</t>
  </si>
  <si>
    <t>stock $S</t>
  </si>
  <si>
    <t>Paid</t>
  </si>
  <si>
    <t>Not Paid</t>
  </si>
  <si>
    <t>(balance $7.08)</t>
  </si>
  <si>
    <t>Paid $200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</si>
</sst>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\$#,##0.00"/>
    <numFmt numFmtId="176" formatCode="[$$]#,##0.00;[Red]\-[$$]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0" borderId="0" applyAlignment="0"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Fon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 wrapText="1"/>
    </xf>
    <xf numFmtId="164" fontId="1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164" fontId="0" fillId="0" borderId="10" xfId="59" applyNumberFormat="1" applyFont="1" applyFill="1" applyBorder="1" applyAlignment="1">
      <alignment horizontal="right" vertical="top"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left" vertical="top" wrapText="1"/>
    </xf>
    <xf numFmtId="0" fontId="3" fillId="33" borderId="13" xfId="53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164" fontId="1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3" fillId="0" borderId="13" xfId="53" applyFill="1" applyBorder="1" applyAlignment="1" applyProtection="1">
      <alignment horizontal="left" vertical="top" wrapText="1"/>
      <protection/>
    </xf>
    <xf numFmtId="4" fontId="1" fillId="0" borderId="10" xfId="0" applyNumberFormat="1" applyFont="1" applyFill="1" applyBorder="1" applyAlignment="1">
      <alignment horizontal="right" vertical="top" wrapText="1"/>
    </xf>
    <xf numFmtId="0" fontId="3" fillId="0" borderId="10" xfId="53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horizontal="center" vertical="top"/>
    </xf>
    <xf numFmtId="0" fontId="3" fillId="0" borderId="13" xfId="54" applyFill="1" applyBorder="1" applyAlignment="1" applyProtection="1">
      <alignment horizontal="left" vertical="top" wrapText="1"/>
      <protection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164" fontId="0" fillId="0" borderId="13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45" fillId="0" borderId="13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64" fontId="0" fillId="33" borderId="10" xfId="0" applyNumberFormat="1" applyFont="1" applyFill="1" applyBorder="1" applyAlignment="1">
      <alignment horizontal="right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8" fontId="0" fillId="33" borderId="10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164" fontId="0" fillId="0" borderId="13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 quotePrefix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0" fontId="4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175" fontId="1" fillId="0" borderId="16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175" fontId="1" fillId="0" borderId="17" xfId="0" applyNumberFormat="1" applyFont="1" applyFill="1" applyBorder="1" applyAlignment="1">
      <alignment vertical="top" wrapText="1"/>
    </xf>
    <xf numFmtId="0" fontId="3" fillId="0" borderId="16" xfId="53" applyFill="1" applyBorder="1" applyAlignment="1" applyProtection="1">
      <alignment horizontal="left" vertical="top" wrapText="1"/>
      <protection/>
    </xf>
    <xf numFmtId="4" fontId="1" fillId="0" borderId="15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Fill="1" applyBorder="1" applyAlignment="1">
      <alignment vertical="top" wrapText="1"/>
    </xf>
    <xf numFmtId="164" fontId="0" fillId="0" borderId="15" xfId="0" applyNumberFormat="1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top" wrapText="1"/>
    </xf>
    <xf numFmtId="164" fontId="0" fillId="0" borderId="15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right" vertical="top" wrapText="1"/>
    </xf>
    <xf numFmtId="164" fontId="1" fillId="0" borderId="18" xfId="0" applyNumberFormat="1" applyFont="1" applyFill="1" applyBorder="1" applyAlignment="1">
      <alignment vertical="top" wrapText="1"/>
    </xf>
    <xf numFmtId="164" fontId="1" fillId="0" borderId="15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164" fontId="0" fillId="0" borderId="15" xfId="59" applyNumberFormat="1" applyFont="1" applyBorder="1" applyAlignment="1">
      <alignment horizontal="right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2" xfId="0" applyFont="1" applyBorder="1" applyAlignment="1">
      <alignment horizontal="left" vertical="top"/>
    </xf>
    <xf numFmtId="164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19" xfId="0" applyFont="1" applyBorder="1" applyAlignment="1">
      <alignment horizontal="center" vertical="top"/>
    </xf>
    <xf numFmtId="0" fontId="46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Border="1" applyAlignment="1">
      <alignment vertical="top"/>
    </xf>
    <xf numFmtId="0" fontId="0" fillId="34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/>
    </xf>
    <xf numFmtId="0" fontId="47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10" xfId="0" applyNumberFormat="1" applyFont="1" applyBorder="1" applyAlignment="1">
      <alignment vertical="top"/>
    </xf>
    <xf numFmtId="0" fontId="0" fillId="34" borderId="10" xfId="0" applyFill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33" borderId="10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0" fillId="0" borderId="10" xfId="0" applyNumberFormat="1" applyBorder="1" applyAlignment="1">
      <alignment vertical="top"/>
    </xf>
    <xf numFmtId="164" fontId="1" fillId="16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164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1" fillId="33" borderId="10" xfId="0" applyNumberFormat="1" applyFont="1" applyFill="1" applyBorder="1" applyAlignment="1">
      <alignment vertical="top" wrapText="1"/>
    </xf>
    <xf numFmtId="164" fontId="0" fillId="33" borderId="10" xfId="0" applyNumberFormat="1" applyFont="1" applyFill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1" fillId="35" borderId="10" xfId="0" applyNumberFormat="1" applyFont="1" applyFill="1" applyBorder="1" applyAlignment="1">
      <alignment vertical="top" wrapText="1"/>
    </xf>
    <xf numFmtId="164" fontId="0" fillId="0" borderId="0" xfId="0" applyNumberFormat="1" applyAlignment="1">
      <alignment vertical="top"/>
    </xf>
    <xf numFmtId="164" fontId="0" fillId="0" borderId="0" xfId="0" applyNumberFormat="1" applyFont="1" applyFill="1" applyAlignment="1">
      <alignment vertical="top"/>
    </xf>
    <xf numFmtId="0" fontId="48" fillId="0" borderId="0" xfId="0" applyFont="1" applyAlignment="1">
      <alignment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Warning Text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ong_philip@star-quest.com" TargetMode="External" /><Relationship Id="rId2" Type="http://schemas.openxmlformats.org/officeDocument/2006/relationships/hyperlink" Target="mailto:janhotoastmaster@gmail.com" TargetMode="External" /><Relationship Id="rId3" Type="http://schemas.openxmlformats.org/officeDocument/2006/relationships/hyperlink" Target="mailto:bschew@gmail.com" TargetMode="External" /><Relationship Id="rId4" Type="http://schemas.openxmlformats.org/officeDocument/2006/relationships/hyperlink" Target="mailto:myriamninine@yahoo.com" TargetMode="External" /><Relationship Id="rId5" Type="http://schemas.openxmlformats.org/officeDocument/2006/relationships/hyperlink" Target="mailto:annery5566@yahoo.com.sg" TargetMode="External" /><Relationship Id="rId6" Type="http://schemas.openxmlformats.org/officeDocument/2006/relationships/hyperlink" Target="mailto:suanny.gouw@gmail.com" TargetMode="External" /><Relationship Id="rId7" Type="http://schemas.openxmlformats.org/officeDocument/2006/relationships/hyperlink" Target="mailto:lena_chor@yahoo.com.sg" TargetMode="External" /><Relationship Id="rId8" Type="http://schemas.openxmlformats.org/officeDocument/2006/relationships/hyperlink" Target="mailto:arzami_salim@mshs.edu.sg" TargetMode="External" /><Relationship Id="rId9" Type="http://schemas.openxmlformats.org/officeDocument/2006/relationships/hyperlink" Target="mailto:tedchongtj@gmail.com" TargetMode="External" /><Relationship Id="rId10" Type="http://schemas.openxmlformats.org/officeDocument/2006/relationships/hyperlink" Target="mailto:william.tanglh@gmail.com" TargetMode="External" /><Relationship Id="rId11" Type="http://schemas.openxmlformats.org/officeDocument/2006/relationships/hyperlink" Target="mailto:sakol.divisiont@gmail.com" TargetMode="External" /><Relationship Id="rId12" Type="http://schemas.openxmlformats.org/officeDocument/2006/relationships/hyperlink" Target="mailto:iliep29@yahoo.com" TargetMode="External" /><Relationship Id="rId13" Type="http://schemas.openxmlformats.org/officeDocument/2006/relationships/hyperlink" Target="mailto:yenyuen@hotmail.com" TargetMode="External" /><Relationship Id="rId14" Type="http://schemas.openxmlformats.org/officeDocument/2006/relationships/hyperlink" Target="mailto:Toastmasters@Hope" TargetMode="External" /><Relationship Id="rId15" Type="http://schemas.openxmlformats.org/officeDocument/2006/relationships/hyperlink" Target="mailto:ssharon7@singnet.com.sg" TargetMode="External" /><Relationship Id="rId16" Type="http://schemas.openxmlformats.org/officeDocument/2006/relationships/hyperlink" Target="mailto:aaron.kcj1@gmail.com" TargetMode="External" /><Relationship Id="rId17" Type="http://schemas.openxmlformats.org/officeDocument/2006/relationships/hyperlink" Target="mailto:lsehleng@singnet.com.sg" TargetMode="External" /><Relationship Id="rId18" Type="http://schemas.openxmlformats.org/officeDocument/2006/relationships/hyperlink" Target="mailto:lsehleng@singnet.com.sg" TargetMode="External" /><Relationship Id="rId19" Type="http://schemas.openxmlformats.org/officeDocument/2006/relationships/hyperlink" Target="mailto:lsehleng@singnet.com.sg" TargetMode="External" /><Relationship Id="rId20" Type="http://schemas.openxmlformats.org/officeDocument/2006/relationships/hyperlink" Target="mailto:shumei.lim@gmail.com" TargetMode="External" /><Relationship Id="rId21" Type="http://schemas.openxmlformats.org/officeDocument/2006/relationships/hyperlink" Target="mailto:robertchen@crown.com.sg" TargetMode="External" /><Relationship Id="rId22" Type="http://schemas.openxmlformats.org/officeDocument/2006/relationships/hyperlink" Target="mailto:vsmoorthy@hotmail.com" TargetMode="External" /><Relationship Id="rId23" Type="http://schemas.openxmlformats.org/officeDocument/2006/relationships/hyperlink" Target="mailto:tracie_peh@apl.com" TargetMode="External" /><Relationship Id="rId24" Type="http://schemas.openxmlformats.org/officeDocument/2006/relationships/hyperlink" Target="mailto:wandapwling@gmail.com" TargetMode="External" /><Relationship Id="rId25" Type="http://schemas.openxmlformats.org/officeDocument/2006/relationships/hyperlink" Target="mailto:carolyn_street@hotmail.com" TargetMode="External" /><Relationship Id="rId26" Type="http://schemas.openxmlformats.org/officeDocument/2006/relationships/hyperlink" Target="mailto:susanwongsh@gmail.com" TargetMode="External" /><Relationship Id="rId27" Type="http://schemas.openxmlformats.org/officeDocument/2006/relationships/hyperlink" Target="mailto:yokeyong.wong@gmail.com" TargetMode="External" /><Relationship Id="rId28" Type="http://schemas.openxmlformats.org/officeDocument/2006/relationships/hyperlink" Target="mailto:johnliew@viacam.net" TargetMode="External" /><Relationship Id="rId29" Type="http://schemas.openxmlformats.org/officeDocument/2006/relationships/hyperlink" Target="mailto:johnliew@viacam.net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7"/>
  <sheetViews>
    <sheetView tabSelected="1" zoomScalePageLayoutView="0" workbookViewId="0" topLeftCell="A154">
      <selection activeCell="S266" sqref="S266"/>
    </sheetView>
  </sheetViews>
  <sheetFormatPr defaultColWidth="9.140625" defaultRowHeight="12" customHeight="1"/>
  <cols>
    <col min="1" max="1" width="5.7109375" style="6" customWidth="1"/>
    <col min="2" max="2" width="16.421875" style="6" customWidth="1"/>
    <col min="3" max="3" width="42.8515625" style="2" customWidth="1"/>
    <col min="4" max="5" width="8.421875" style="4" customWidth="1"/>
    <col min="6" max="6" width="6.28125" style="6" customWidth="1"/>
    <col min="7" max="7" width="10.28125" style="4" customWidth="1"/>
    <col min="8" max="9" width="10.28125" style="44" customWidth="1"/>
    <col min="10" max="10" width="10.8515625" style="44" customWidth="1"/>
    <col min="11" max="11" width="8.8515625" style="44" customWidth="1"/>
    <col min="12" max="12" width="10.28125" style="44" customWidth="1"/>
    <col min="13" max="13" width="10.57421875" style="44" customWidth="1"/>
    <col min="14" max="14" width="9.140625" style="44" customWidth="1"/>
    <col min="15" max="15" width="10.57421875" style="132" customWidth="1"/>
    <col min="16" max="16384" width="9.140625" style="44" customWidth="1"/>
  </cols>
  <sheetData>
    <row r="1" spans="1:15" s="22" customFormat="1" ht="45" customHeight="1">
      <c r="A1" s="19" t="s">
        <v>4</v>
      </c>
      <c r="B1" s="9" t="s">
        <v>0</v>
      </c>
      <c r="C1" s="19" t="s">
        <v>1</v>
      </c>
      <c r="D1" s="20" t="s">
        <v>25</v>
      </c>
      <c r="E1" s="20" t="s">
        <v>274</v>
      </c>
      <c r="F1" s="21" t="s">
        <v>2</v>
      </c>
      <c r="G1" s="84" t="s">
        <v>3</v>
      </c>
      <c r="H1" s="20" t="s">
        <v>255</v>
      </c>
      <c r="I1" s="20" t="s">
        <v>256</v>
      </c>
      <c r="J1" s="20" t="s">
        <v>257</v>
      </c>
      <c r="K1" s="96" t="s">
        <v>261</v>
      </c>
      <c r="L1" s="8" t="s">
        <v>258</v>
      </c>
      <c r="M1" s="96" t="s">
        <v>260</v>
      </c>
      <c r="N1" s="97" t="s">
        <v>262</v>
      </c>
      <c r="O1" s="96" t="s">
        <v>259</v>
      </c>
    </row>
    <row r="2" spans="1:15" s="103" customFormat="1" ht="12" customHeight="1">
      <c r="A2" s="101"/>
      <c r="B2" s="10" t="s">
        <v>26</v>
      </c>
      <c r="C2" s="17" t="s">
        <v>27</v>
      </c>
      <c r="D2" s="12"/>
      <c r="E2" s="12"/>
      <c r="F2" s="13"/>
      <c r="G2" s="85"/>
      <c r="H2" s="102"/>
      <c r="I2" s="102"/>
      <c r="J2" s="102"/>
      <c r="K2" s="102"/>
      <c r="L2" s="102"/>
      <c r="M2" s="102"/>
      <c r="N2" s="102"/>
      <c r="O2" s="102"/>
    </row>
    <row r="3" spans="1:15" s="103" customFormat="1" ht="12" customHeight="1">
      <c r="A3" s="101"/>
      <c r="B3" s="10" t="s">
        <v>8</v>
      </c>
      <c r="C3" s="17" t="s">
        <v>28</v>
      </c>
      <c r="D3" s="12"/>
      <c r="E3" s="12"/>
      <c r="F3" s="13"/>
      <c r="G3" s="85"/>
      <c r="H3" s="102"/>
      <c r="I3" s="102"/>
      <c r="J3" s="102"/>
      <c r="K3" s="102"/>
      <c r="L3" s="102"/>
      <c r="M3" s="102"/>
      <c r="N3" s="102"/>
      <c r="O3" s="102"/>
    </row>
    <row r="4" spans="1:15" s="103" customFormat="1" ht="12" customHeight="1">
      <c r="A4" s="101"/>
      <c r="B4" s="10" t="s">
        <v>5</v>
      </c>
      <c r="C4" s="18" t="s">
        <v>29</v>
      </c>
      <c r="D4" s="12"/>
      <c r="E4" s="12"/>
      <c r="F4" s="13"/>
      <c r="G4" s="85"/>
      <c r="H4" s="102"/>
      <c r="I4" s="102"/>
      <c r="J4" s="102"/>
      <c r="K4" s="102"/>
      <c r="L4" s="102"/>
      <c r="M4" s="102"/>
      <c r="N4" s="102"/>
      <c r="O4" s="102"/>
    </row>
    <row r="5" spans="1:15" s="103" customFormat="1" ht="12" customHeight="1">
      <c r="A5" s="101"/>
      <c r="B5" s="10" t="s">
        <v>6</v>
      </c>
      <c r="C5" s="17">
        <v>96360956</v>
      </c>
      <c r="D5" s="12"/>
      <c r="E5" s="12"/>
      <c r="F5" s="13"/>
      <c r="G5" s="85"/>
      <c r="H5" s="102"/>
      <c r="I5" s="102"/>
      <c r="J5" s="102"/>
      <c r="K5" s="102"/>
      <c r="L5" s="102"/>
      <c r="M5" s="102"/>
      <c r="N5" s="102"/>
      <c r="O5" s="102"/>
    </row>
    <row r="6" spans="1:15" s="106" customFormat="1" ht="12" customHeight="1">
      <c r="A6" s="11">
        <v>1</v>
      </c>
      <c r="B6" s="104">
        <v>511</v>
      </c>
      <c r="C6" s="14" t="s">
        <v>24</v>
      </c>
      <c r="D6" s="15">
        <v>0.6</v>
      </c>
      <c r="E6" s="15">
        <f>D6*0.9</f>
        <v>0.54</v>
      </c>
      <c r="F6" s="25">
        <v>70</v>
      </c>
      <c r="G6" s="86">
        <f>D6*F6</f>
        <v>42</v>
      </c>
      <c r="H6" s="100">
        <v>42</v>
      </c>
      <c r="I6" s="105">
        <f>E6*F6</f>
        <v>37.800000000000004</v>
      </c>
      <c r="J6" s="100">
        <v>37.800000000000004</v>
      </c>
      <c r="K6" s="105">
        <f>J6*600.25/4391.35</f>
        <v>5.1668507406606174</v>
      </c>
      <c r="L6" s="105">
        <f>SUM(J6:K6)</f>
        <v>42.96685074066062</v>
      </c>
      <c r="M6" s="105">
        <f>L6*5719.89/4392.97</f>
        <v>55.94521699055474</v>
      </c>
      <c r="N6" s="105">
        <f>M6*410.04/6499.34</f>
        <v>3.5295548124589673</v>
      </c>
      <c r="O6" s="136">
        <f>SUM(M6:N6)</f>
        <v>59.47477180301371</v>
      </c>
    </row>
    <row r="7" spans="1:15" s="103" customFormat="1" ht="12" customHeight="1">
      <c r="A7" s="101"/>
      <c r="B7" s="10" t="s">
        <v>7</v>
      </c>
      <c r="C7" s="17" t="s">
        <v>30</v>
      </c>
      <c r="D7" s="12"/>
      <c r="E7" s="12"/>
      <c r="F7" s="12"/>
      <c r="G7" s="87"/>
      <c r="H7" s="98"/>
      <c r="I7" s="102"/>
      <c r="J7" s="98"/>
      <c r="K7" s="102"/>
      <c r="L7" s="102"/>
      <c r="M7" s="102"/>
      <c r="N7" s="102"/>
      <c r="O7" s="102"/>
    </row>
    <row r="8" spans="1:15" s="103" customFormat="1" ht="12" customHeight="1">
      <c r="A8" s="101"/>
      <c r="B8" s="10" t="s">
        <v>8</v>
      </c>
      <c r="C8" s="17" t="s">
        <v>31</v>
      </c>
      <c r="D8" s="12"/>
      <c r="E8" s="12"/>
      <c r="F8" s="12"/>
      <c r="G8" s="87"/>
      <c r="H8" s="98"/>
      <c r="I8" s="102"/>
      <c r="J8" s="98"/>
      <c r="K8" s="102"/>
      <c r="L8" s="102"/>
      <c r="M8" s="102"/>
      <c r="N8" s="102"/>
      <c r="O8" s="102"/>
    </row>
    <row r="9" spans="1:15" s="103" customFormat="1" ht="12" customHeight="1">
      <c r="A9" s="101"/>
      <c r="B9" s="10" t="s">
        <v>5</v>
      </c>
      <c r="C9" s="18" t="s">
        <v>32</v>
      </c>
      <c r="D9" s="12"/>
      <c r="E9" s="12"/>
      <c r="F9" s="12"/>
      <c r="G9" s="87"/>
      <c r="H9" s="98"/>
      <c r="I9" s="102"/>
      <c r="J9" s="98"/>
      <c r="K9" s="102"/>
      <c r="L9" s="102"/>
      <c r="M9" s="102"/>
      <c r="N9" s="102"/>
      <c r="O9" s="102"/>
    </row>
    <row r="10" spans="1:15" s="103" customFormat="1" ht="12" customHeight="1">
      <c r="A10" s="101"/>
      <c r="B10" s="10" t="s">
        <v>6</v>
      </c>
      <c r="C10" s="17">
        <v>96177628</v>
      </c>
      <c r="D10" s="12"/>
      <c r="E10" s="12"/>
      <c r="F10" s="12"/>
      <c r="G10" s="87"/>
      <c r="H10" s="98"/>
      <c r="I10" s="102"/>
      <c r="J10" s="98"/>
      <c r="K10" s="102"/>
      <c r="L10" s="102"/>
      <c r="M10" s="102"/>
      <c r="N10" s="102"/>
      <c r="O10" s="102"/>
    </row>
    <row r="11" spans="1:15" s="106" customFormat="1" ht="27.75" customHeight="1">
      <c r="A11" s="35">
        <v>1</v>
      </c>
      <c r="B11" s="36" t="s">
        <v>234</v>
      </c>
      <c r="C11" s="37" t="s">
        <v>275</v>
      </c>
      <c r="D11" s="38">
        <v>8</v>
      </c>
      <c r="E11" s="38">
        <f>D11*0.9</f>
        <v>7.2</v>
      </c>
      <c r="F11" s="5">
        <v>1</v>
      </c>
      <c r="G11" s="88">
        <f>D11*F11</f>
        <v>8</v>
      </c>
      <c r="H11" s="88"/>
      <c r="I11" s="105">
        <f>E11*F11</f>
        <v>7.2</v>
      </c>
      <c r="J11" s="98"/>
      <c r="K11" s="102"/>
      <c r="L11" s="102"/>
      <c r="M11" s="102"/>
      <c r="N11" s="102"/>
      <c r="O11" s="102"/>
    </row>
    <row r="12" spans="1:15" s="106" customFormat="1" ht="12" customHeight="1">
      <c r="A12" s="11">
        <v>2</v>
      </c>
      <c r="B12" s="11">
        <v>5500</v>
      </c>
      <c r="C12" s="58" t="s">
        <v>33</v>
      </c>
      <c r="D12" s="24">
        <v>8</v>
      </c>
      <c r="E12" s="15">
        <f>D12*0.9</f>
        <v>7.2</v>
      </c>
      <c r="F12" s="25">
        <v>3</v>
      </c>
      <c r="G12" s="88">
        <f>D12*F12</f>
        <v>24</v>
      </c>
      <c r="H12" s="98"/>
      <c r="I12" s="105">
        <f>E12*F12</f>
        <v>21.6</v>
      </c>
      <c r="J12" s="98"/>
      <c r="K12" s="58"/>
      <c r="L12" s="58"/>
      <c r="M12" s="58"/>
      <c r="N12" s="58"/>
      <c r="O12" s="102"/>
    </row>
    <row r="13" spans="1:15" s="106" customFormat="1" ht="12" customHeight="1">
      <c r="A13" s="11">
        <v>3</v>
      </c>
      <c r="B13" s="11">
        <v>5510</v>
      </c>
      <c r="C13" s="58" t="s">
        <v>23</v>
      </c>
      <c r="D13" s="24">
        <v>8</v>
      </c>
      <c r="E13" s="15">
        <f>D13*0.9</f>
        <v>7.2</v>
      </c>
      <c r="F13" s="25">
        <v>1</v>
      </c>
      <c r="G13" s="88">
        <f>D13*F13</f>
        <v>8</v>
      </c>
      <c r="H13" s="105">
        <f>SUM(G11:G13)</f>
        <v>40</v>
      </c>
      <c r="I13" s="105">
        <f>E13*F13</f>
        <v>7.2</v>
      </c>
      <c r="J13" s="105">
        <f>SUM(I11:I13)</f>
        <v>36</v>
      </c>
      <c r="K13" s="105">
        <f>J13*600.25/4391.35</f>
        <v>4.920810229200587</v>
      </c>
      <c r="L13" s="105">
        <f>SUM(J13:K13)</f>
        <v>40.92081022920058</v>
      </c>
      <c r="M13" s="105">
        <f>L13*5719.89/4392.97</f>
        <v>53.28115903862356</v>
      </c>
      <c r="N13" s="105">
        <f>M13*410.04/6499.34</f>
        <v>3.361480773770445</v>
      </c>
      <c r="O13" s="136">
        <f>SUM(M13:N13)</f>
        <v>56.642639812394</v>
      </c>
    </row>
    <row r="14" spans="1:15" s="108" customFormat="1" ht="12" customHeight="1">
      <c r="A14" s="107"/>
      <c r="B14" s="16" t="s">
        <v>7</v>
      </c>
      <c r="C14" s="19" t="s">
        <v>42</v>
      </c>
      <c r="D14" s="28"/>
      <c r="E14" s="28"/>
      <c r="F14" s="28"/>
      <c r="G14" s="89"/>
      <c r="H14" s="98"/>
      <c r="I14" s="98"/>
      <c r="J14" s="98"/>
      <c r="K14" s="107"/>
      <c r="L14" s="107"/>
      <c r="M14" s="107"/>
      <c r="N14" s="107"/>
      <c r="O14" s="107"/>
    </row>
    <row r="15" spans="1:15" s="108" customFormat="1" ht="12" customHeight="1">
      <c r="A15" s="107"/>
      <c r="B15" s="16" t="s">
        <v>43</v>
      </c>
      <c r="C15" s="109" t="s">
        <v>44</v>
      </c>
      <c r="D15" s="28"/>
      <c r="E15" s="28"/>
      <c r="F15" s="28"/>
      <c r="G15" s="89"/>
      <c r="H15" s="98"/>
      <c r="I15" s="98"/>
      <c r="J15" s="98"/>
      <c r="K15" s="107"/>
      <c r="L15" s="107"/>
      <c r="M15" s="107"/>
      <c r="N15" s="107"/>
      <c r="O15" s="107"/>
    </row>
    <row r="16" spans="1:15" s="55" customFormat="1" ht="12" customHeight="1">
      <c r="A16" s="107"/>
      <c r="B16" s="16" t="s">
        <v>5</v>
      </c>
      <c r="C16" s="29" t="s">
        <v>45</v>
      </c>
      <c r="D16" s="28"/>
      <c r="E16" s="28"/>
      <c r="F16" s="28"/>
      <c r="G16" s="89"/>
      <c r="H16" s="98"/>
      <c r="I16" s="98"/>
      <c r="J16" s="98"/>
      <c r="K16" s="72"/>
      <c r="L16" s="72"/>
      <c r="M16" s="72"/>
      <c r="N16" s="72"/>
      <c r="O16" s="129"/>
    </row>
    <row r="17" spans="1:15" s="108" customFormat="1" ht="12" customHeight="1">
      <c r="A17" s="107"/>
      <c r="B17" s="16" t="s">
        <v>6</v>
      </c>
      <c r="C17" s="110" t="s">
        <v>46</v>
      </c>
      <c r="D17" s="28"/>
      <c r="E17" s="28"/>
      <c r="F17" s="28"/>
      <c r="G17" s="89"/>
      <c r="H17" s="98"/>
      <c r="I17" s="98"/>
      <c r="J17" s="98"/>
      <c r="K17" s="107"/>
      <c r="L17" s="107"/>
      <c r="M17" s="107"/>
      <c r="N17" s="107"/>
      <c r="O17" s="107"/>
    </row>
    <row r="18" spans="1:15" s="106" customFormat="1" ht="12" customHeight="1">
      <c r="A18" s="7">
        <v>1</v>
      </c>
      <c r="B18" s="33">
        <v>257</v>
      </c>
      <c r="C18" s="1" t="s">
        <v>47</v>
      </c>
      <c r="D18" s="3">
        <v>40</v>
      </c>
      <c r="E18" s="15">
        <f>D18*0.9</f>
        <v>36</v>
      </c>
      <c r="F18" s="5">
        <v>1</v>
      </c>
      <c r="G18" s="88">
        <f>D18*F18</f>
        <v>40</v>
      </c>
      <c r="H18" s="98"/>
      <c r="I18" s="105">
        <f>E18*F18</f>
        <v>36</v>
      </c>
      <c r="J18" s="98"/>
      <c r="K18" s="58"/>
      <c r="L18" s="58"/>
      <c r="M18" s="58"/>
      <c r="N18" s="58"/>
      <c r="O18" s="102"/>
    </row>
    <row r="19" spans="1:15" s="106" customFormat="1" ht="12" customHeight="1">
      <c r="A19" s="7">
        <v>2</v>
      </c>
      <c r="B19" s="33">
        <v>5758</v>
      </c>
      <c r="C19" s="1" t="s">
        <v>99</v>
      </c>
      <c r="D19" s="3">
        <v>6.25</v>
      </c>
      <c r="E19" s="15">
        <f>D19*0.9</f>
        <v>5.625</v>
      </c>
      <c r="F19" s="5">
        <v>40</v>
      </c>
      <c r="G19" s="88">
        <f>D19*F19</f>
        <v>250</v>
      </c>
      <c r="H19" s="98"/>
      <c r="I19" s="105">
        <f>E19*F19</f>
        <v>225</v>
      </c>
      <c r="J19" s="98"/>
      <c r="K19" s="58"/>
      <c r="L19" s="58"/>
      <c r="M19" s="58"/>
      <c r="N19" s="58"/>
      <c r="O19" s="102"/>
    </row>
    <row r="20" spans="1:15" s="106" customFormat="1" ht="12" customHeight="1">
      <c r="A20" s="7">
        <v>3</v>
      </c>
      <c r="B20" s="33" t="s">
        <v>100</v>
      </c>
      <c r="C20" s="1" t="s">
        <v>101</v>
      </c>
      <c r="D20" s="3">
        <v>5.5</v>
      </c>
      <c r="E20" s="15">
        <f>D20*0.9</f>
        <v>4.95</v>
      </c>
      <c r="F20" s="5">
        <v>6</v>
      </c>
      <c r="G20" s="88">
        <f>D20*F20</f>
        <v>33</v>
      </c>
      <c r="H20" s="98"/>
      <c r="I20" s="105">
        <f>E20*F20</f>
        <v>29.700000000000003</v>
      </c>
      <c r="J20" s="98"/>
      <c r="K20" s="58"/>
      <c r="L20" s="58"/>
      <c r="M20" s="58"/>
      <c r="N20" s="58"/>
      <c r="O20" s="102"/>
    </row>
    <row r="21" spans="1:15" s="106" customFormat="1" ht="12" customHeight="1">
      <c r="A21" s="7">
        <v>4</v>
      </c>
      <c r="B21" s="33">
        <v>6770</v>
      </c>
      <c r="C21" s="1" t="s">
        <v>124</v>
      </c>
      <c r="D21" s="3">
        <v>0.5</v>
      </c>
      <c r="E21" s="15">
        <f>D21*0.9</f>
        <v>0.45</v>
      </c>
      <c r="F21" s="5">
        <v>20</v>
      </c>
      <c r="G21" s="88">
        <v>10</v>
      </c>
      <c r="H21" s="127">
        <f>SUM(G18:G21)</f>
        <v>333</v>
      </c>
      <c r="I21" s="105">
        <f>E21*F21</f>
        <v>9</v>
      </c>
      <c r="J21" s="127">
        <f>SUM(I18:I21)</f>
        <v>299.7</v>
      </c>
      <c r="K21" s="105">
        <f>J21*600.25/4391.35</f>
        <v>40.96574515809488</v>
      </c>
      <c r="L21" s="105">
        <f>SUM(J21:K21)</f>
        <v>340.66574515809486</v>
      </c>
      <c r="M21" s="105">
        <f>L21*5719.89/4392.97</f>
        <v>443.5656489965411</v>
      </c>
      <c r="N21" s="105">
        <f>M21*410.04/6499.34</f>
        <v>27.984327441638953</v>
      </c>
      <c r="O21" s="136">
        <f>SUM(M21:N21)</f>
        <v>471.54997643818</v>
      </c>
    </row>
    <row r="22" spans="1:15" s="108" customFormat="1" ht="12" customHeight="1">
      <c r="A22" s="9"/>
      <c r="B22" s="30" t="s">
        <v>7</v>
      </c>
      <c r="C22" s="19" t="s">
        <v>48</v>
      </c>
      <c r="D22" s="8"/>
      <c r="E22" s="8"/>
      <c r="F22" s="8"/>
      <c r="G22" s="90"/>
      <c r="H22" s="98"/>
      <c r="I22" s="98"/>
      <c r="J22" s="98"/>
      <c r="K22" s="107"/>
      <c r="L22" s="107"/>
      <c r="M22" s="107"/>
      <c r="N22" s="107"/>
      <c r="O22" s="107"/>
    </row>
    <row r="23" spans="1:15" s="108" customFormat="1" ht="12" customHeight="1">
      <c r="A23" s="9"/>
      <c r="B23" s="30" t="s">
        <v>8</v>
      </c>
      <c r="C23" s="26" t="s">
        <v>49</v>
      </c>
      <c r="D23" s="8"/>
      <c r="E23" s="8"/>
      <c r="F23" s="8"/>
      <c r="G23" s="90"/>
      <c r="H23" s="98"/>
      <c r="I23" s="98"/>
      <c r="J23" s="98"/>
      <c r="K23" s="107"/>
      <c r="L23" s="107"/>
      <c r="M23" s="107"/>
      <c r="N23" s="107"/>
      <c r="O23" s="107"/>
    </row>
    <row r="24" spans="1:15" s="108" customFormat="1" ht="12" customHeight="1">
      <c r="A24" s="9"/>
      <c r="B24" s="30" t="s">
        <v>5</v>
      </c>
      <c r="C24" s="31" t="s">
        <v>52</v>
      </c>
      <c r="D24" s="8"/>
      <c r="E24" s="8"/>
      <c r="F24" s="8"/>
      <c r="G24" s="90"/>
      <c r="H24" s="98"/>
      <c r="I24" s="98"/>
      <c r="J24" s="98"/>
      <c r="K24" s="107"/>
      <c r="L24" s="107"/>
      <c r="M24" s="107"/>
      <c r="N24" s="107"/>
      <c r="O24" s="107"/>
    </row>
    <row r="25" spans="1:15" s="108" customFormat="1" ht="12" customHeight="1">
      <c r="A25" s="9"/>
      <c r="B25" s="30" t="s">
        <v>6</v>
      </c>
      <c r="C25" s="26">
        <v>98463052</v>
      </c>
      <c r="D25" s="8"/>
      <c r="E25" s="8"/>
      <c r="F25" s="8"/>
      <c r="G25" s="90"/>
      <c r="H25" s="98"/>
      <c r="I25" s="98"/>
      <c r="J25" s="98"/>
      <c r="K25" s="107"/>
      <c r="L25" s="107"/>
      <c r="M25" s="107"/>
      <c r="N25" s="107"/>
      <c r="O25" s="107"/>
    </row>
    <row r="26" spans="1:15" s="22" customFormat="1" ht="12" customHeight="1">
      <c r="A26" s="111">
        <v>1</v>
      </c>
      <c r="B26" s="32" t="s">
        <v>50</v>
      </c>
      <c r="C26" s="1" t="s">
        <v>51</v>
      </c>
      <c r="D26" s="3">
        <v>6</v>
      </c>
      <c r="E26" s="15">
        <f>D26*0.9</f>
        <v>5.4</v>
      </c>
      <c r="F26" s="5">
        <v>1</v>
      </c>
      <c r="G26" s="88">
        <f>D26*F26</f>
        <v>6</v>
      </c>
      <c r="H26" s="88">
        <v>6</v>
      </c>
      <c r="I26" s="105">
        <f>E26*F26</f>
        <v>5.4</v>
      </c>
      <c r="J26" s="88">
        <v>5.4</v>
      </c>
      <c r="K26" s="105">
        <f>J26*600.25/4391.35</f>
        <v>0.7381215343800881</v>
      </c>
      <c r="L26" s="105">
        <f>SUM(J26:K26)</f>
        <v>6.138121534380089</v>
      </c>
      <c r="M26" s="105">
        <f>L26*5719.89/4392.97</f>
        <v>7.992173855793535</v>
      </c>
      <c r="N26" s="105">
        <f>M26*410.04/6499.34</f>
        <v>0.5042221160655668</v>
      </c>
      <c r="O26" s="128">
        <f>SUM(M26:N26)</f>
        <v>8.496395971859101</v>
      </c>
    </row>
    <row r="27" spans="1:15" s="103" customFormat="1" ht="12" customHeight="1">
      <c r="A27" s="102"/>
      <c r="B27" s="10" t="s">
        <v>7</v>
      </c>
      <c r="C27" s="17" t="s">
        <v>168</v>
      </c>
      <c r="D27" s="12"/>
      <c r="E27" s="12"/>
      <c r="F27" s="13"/>
      <c r="G27" s="85"/>
      <c r="H27" s="23"/>
      <c r="I27" s="102"/>
      <c r="J27" s="23"/>
      <c r="K27" s="102"/>
      <c r="L27" s="102"/>
      <c r="M27" s="102"/>
      <c r="N27" s="102"/>
      <c r="O27" s="102"/>
    </row>
    <row r="28" spans="1:15" s="103" customFormat="1" ht="12" customHeight="1">
      <c r="A28" s="102"/>
      <c r="B28" s="10" t="s">
        <v>8</v>
      </c>
      <c r="C28" s="17" t="s">
        <v>169</v>
      </c>
      <c r="D28" s="12"/>
      <c r="E28" s="12"/>
      <c r="F28" s="13"/>
      <c r="G28" s="85"/>
      <c r="H28" s="23"/>
      <c r="I28" s="102"/>
      <c r="J28" s="23"/>
      <c r="K28" s="102"/>
      <c r="L28" s="102"/>
      <c r="M28" s="102"/>
      <c r="N28" s="102"/>
      <c r="O28" s="102"/>
    </row>
    <row r="29" spans="1:15" s="103" customFormat="1" ht="12" customHeight="1">
      <c r="A29" s="102"/>
      <c r="B29" s="10" t="s">
        <v>5</v>
      </c>
      <c r="C29" s="18" t="s">
        <v>170</v>
      </c>
      <c r="D29" s="12"/>
      <c r="E29" s="12"/>
      <c r="F29" s="13"/>
      <c r="G29" s="85"/>
      <c r="H29" s="23"/>
      <c r="I29" s="102"/>
      <c r="J29" s="23"/>
      <c r="K29" s="102"/>
      <c r="L29" s="102"/>
      <c r="M29" s="102"/>
      <c r="N29" s="102"/>
      <c r="O29" s="102"/>
    </row>
    <row r="30" spans="1:15" s="103" customFormat="1" ht="12" customHeight="1">
      <c r="A30" s="102"/>
      <c r="B30" s="10" t="s">
        <v>6</v>
      </c>
      <c r="C30" s="17">
        <v>97338897</v>
      </c>
      <c r="D30" s="12"/>
      <c r="E30" s="12"/>
      <c r="F30" s="13"/>
      <c r="G30" s="85"/>
      <c r="H30" s="23"/>
      <c r="I30" s="102"/>
      <c r="J30" s="23"/>
      <c r="K30" s="102"/>
      <c r="L30" s="102"/>
      <c r="M30" s="102"/>
      <c r="N30" s="102"/>
      <c r="O30" s="102"/>
    </row>
    <row r="31" spans="1:15" ht="12" customHeight="1">
      <c r="A31" s="51">
        <v>1</v>
      </c>
      <c r="B31" s="5" t="s">
        <v>171</v>
      </c>
      <c r="C31" s="65" t="s">
        <v>172</v>
      </c>
      <c r="D31" s="3">
        <v>44</v>
      </c>
      <c r="E31" s="15">
        <f aca="true" t="shared" si="0" ref="E31:E36">D31*0.9</f>
        <v>39.6</v>
      </c>
      <c r="F31" s="5">
        <v>1</v>
      </c>
      <c r="G31" s="88">
        <f aca="true" t="shared" si="1" ref="G31:G36">D31*F31</f>
        <v>44</v>
      </c>
      <c r="H31" s="3"/>
      <c r="I31" s="105">
        <f aca="true" t="shared" si="2" ref="I31:I36">E31*F31</f>
        <v>39.6</v>
      </c>
      <c r="J31" s="3"/>
      <c r="K31" s="98"/>
      <c r="L31" s="98"/>
      <c r="M31" s="98"/>
      <c r="N31" s="98"/>
      <c r="O31" s="130"/>
    </row>
    <row r="32" spans="1:15" s="55" customFormat="1" ht="12" customHeight="1">
      <c r="A32" s="51">
        <v>2</v>
      </c>
      <c r="B32" s="11">
        <v>1990</v>
      </c>
      <c r="C32" s="56" t="s">
        <v>174</v>
      </c>
      <c r="D32" s="3">
        <v>25</v>
      </c>
      <c r="E32" s="15">
        <f t="shared" si="0"/>
        <v>22.5</v>
      </c>
      <c r="F32" s="5">
        <v>1</v>
      </c>
      <c r="G32" s="88">
        <f t="shared" si="1"/>
        <v>25</v>
      </c>
      <c r="H32" s="3"/>
      <c r="I32" s="105">
        <f t="shared" si="2"/>
        <v>22.5</v>
      </c>
      <c r="J32" s="3"/>
      <c r="K32" s="72"/>
      <c r="L32" s="72"/>
      <c r="M32" s="72"/>
      <c r="N32" s="72"/>
      <c r="O32" s="129"/>
    </row>
    <row r="33" spans="1:15" s="55" customFormat="1" ht="12" customHeight="1">
      <c r="A33" s="51">
        <v>3</v>
      </c>
      <c r="B33" s="5">
        <v>1993</v>
      </c>
      <c r="C33" s="56" t="s">
        <v>175</v>
      </c>
      <c r="D33" s="3">
        <v>25</v>
      </c>
      <c r="E33" s="15">
        <f t="shared" si="0"/>
        <v>22.5</v>
      </c>
      <c r="F33" s="5">
        <v>2</v>
      </c>
      <c r="G33" s="88">
        <f t="shared" si="1"/>
        <v>50</v>
      </c>
      <c r="H33" s="3"/>
      <c r="I33" s="105">
        <f t="shared" si="2"/>
        <v>45</v>
      </c>
      <c r="J33" s="3"/>
      <c r="K33" s="72"/>
      <c r="L33" s="72"/>
      <c r="M33" s="72"/>
      <c r="N33" s="72"/>
      <c r="O33" s="129"/>
    </row>
    <row r="34" spans="1:15" s="69" customFormat="1" ht="12" customHeight="1">
      <c r="A34" s="51">
        <v>4</v>
      </c>
      <c r="B34" s="11" t="s">
        <v>176</v>
      </c>
      <c r="C34" s="65" t="s">
        <v>177</v>
      </c>
      <c r="D34" s="3">
        <v>0.6</v>
      </c>
      <c r="E34" s="15">
        <f t="shared" si="0"/>
        <v>0.54</v>
      </c>
      <c r="F34" s="5">
        <v>5</v>
      </c>
      <c r="G34" s="88">
        <f t="shared" si="1"/>
        <v>3</v>
      </c>
      <c r="H34" s="3"/>
      <c r="I34" s="105">
        <f t="shared" si="2"/>
        <v>2.7</v>
      </c>
      <c r="J34" s="3"/>
      <c r="K34" s="99"/>
      <c r="L34" s="99"/>
      <c r="M34" s="99"/>
      <c r="N34" s="99"/>
      <c r="O34" s="130"/>
    </row>
    <row r="35" spans="1:15" s="69" customFormat="1" ht="12" customHeight="1">
      <c r="A35" s="51">
        <v>5</v>
      </c>
      <c r="B35" s="5">
        <v>5780</v>
      </c>
      <c r="C35" s="1" t="s">
        <v>178</v>
      </c>
      <c r="D35" s="3">
        <v>5</v>
      </c>
      <c r="E35" s="15">
        <f t="shared" si="0"/>
        <v>4.5</v>
      </c>
      <c r="F35" s="5">
        <v>50</v>
      </c>
      <c r="G35" s="88">
        <f t="shared" si="1"/>
        <v>250</v>
      </c>
      <c r="H35" s="3"/>
      <c r="I35" s="105">
        <f t="shared" si="2"/>
        <v>225</v>
      </c>
      <c r="J35" s="3"/>
      <c r="K35" s="99"/>
      <c r="L35" s="99"/>
      <c r="M35" s="99"/>
      <c r="N35" s="99"/>
      <c r="O35" s="130"/>
    </row>
    <row r="36" spans="1:15" s="69" customFormat="1" ht="12" customHeight="1">
      <c r="A36" s="51">
        <v>6</v>
      </c>
      <c r="B36" s="11">
        <v>5999</v>
      </c>
      <c r="C36" s="65" t="s">
        <v>179</v>
      </c>
      <c r="D36" s="3">
        <v>6</v>
      </c>
      <c r="E36" s="15">
        <f t="shared" si="0"/>
        <v>5.4</v>
      </c>
      <c r="F36" s="5">
        <v>40</v>
      </c>
      <c r="G36" s="88">
        <f t="shared" si="1"/>
        <v>240</v>
      </c>
      <c r="H36" s="3">
        <f>SUM(G31:G36)</f>
        <v>612</v>
      </c>
      <c r="I36" s="105">
        <f t="shared" si="2"/>
        <v>216</v>
      </c>
      <c r="J36" s="3">
        <f>SUM(I31:I36)</f>
        <v>550.8</v>
      </c>
      <c r="K36" s="105">
        <f>J36*600.25/4391.35</f>
        <v>75.28839650676898</v>
      </c>
      <c r="L36" s="105">
        <f>SUM(J36:K36)</f>
        <v>626.088396506769</v>
      </c>
      <c r="M36" s="105">
        <f>L36*5719.89/4392.97</f>
        <v>815.2017332909405</v>
      </c>
      <c r="N36" s="105">
        <f>M36*410.04/6499.34</f>
        <v>51.43065583868781</v>
      </c>
      <c r="O36" s="136">
        <f>SUM(M36:N36)</f>
        <v>866.6323891296283</v>
      </c>
    </row>
    <row r="37" spans="1:15" s="103" customFormat="1" ht="12" customHeight="1">
      <c r="A37" s="102"/>
      <c r="B37" s="10" t="s">
        <v>7</v>
      </c>
      <c r="C37" s="17" t="s">
        <v>11</v>
      </c>
      <c r="D37" s="12"/>
      <c r="E37" s="12"/>
      <c r="F37" s="13"/>
      <c r="G37" s="85"/>
      <c r="H37" s="23"/>
      <c r="I37" s="102"/>
      <c r="J37" s="23"/>
      <c r="K37" s="102"/>
      <c r="L37" s="102"/>
      <c r="M37" s="102"/>
      <c r="N37" s="102"/>
      <c r="O37" s="102"/>
    </row>
    <row r="38" spans="1:15" s="103" customFormat="1" ht="12" customHeight="1">
      <c r="A38" s="102"/>
      <c r="B38" s="10" t="s">
        <v>8</v>
      </c>
      <c r="C38" s="17" t="s">
        <v>169</v>
      </c>
      <c r="D38" s="12"/>
      <c r="E38" s="12"/>
      <c r="F38" s="13"/>
      <c r="G38" s="85"/>
      <c r="H38" s="23"/>
      <c r="I38" s="102"/>
      <c r="J38" s="23"/>
      <c r="K38" s="102"/>
      <c r="L38" s="102"/>
      <c r="M38" s="102"/>
      <c r="N38" s="102"/>
      <c r="O38" s="102"/>
    </row>
    <row r="39" spans="1:15" s="103" customFormat="1" ht="12" customHeight="1">
      <c r="A39" s="102"/>
      <c r="B39" s="10" t="s">
        <v>5</v>
      </c>
      <c r="C39" s="18" t="s">
        <v>170</v>
      </c>
      <c r="D39" s="12"/>
      <c r="E39" s="12"/>
      <c r="F39" s="13"/>
      <c r="G39" s="85"/>
      <c r="H39" s="23"/>
      <c r="I39" s="102"/>
      <c r="J39" s="23"/>
      <c r="K39" s="102"/>
      <c r="L39" s="102"/>
      <c r="M39" s="102"/>
      <c r="N39" s="102"/>
      <c r="O39" s="102"/>
    </row>
    <row r="40" spans="1:15" s="103" customFormat="1" ht="12" customHeight="1">
      <c r="A40" s="102"/>
      <c r="B40" s="10" t="s">
        <v>6</v>
      </c>
      <c r="C40" s="17">
        <v>97338897</v>
      </c>
      <c r="D40" s="12"/>
      <c r="E40" s="12"/>
      <c r="F40" s="13"/>
      <c r="G40" s="85"/>
      <c r="H40" s="23"/>
      <c r="I40" s="102"/>
      <c r="J40" s="23"/>
      <c r="K40" s="102"/>
      <c r="L40" s="102"/>
      <c r="M40" s="102"/>
      <c r="N40" s="102"/>
      <c r="O40" s="102"/>
    </row>
    <row r="41" spans="1:15" s="106" customFormat="1" ht="12" customHeight="1">
      <c r="A41" s="51">
        <v>1</v>
      </c>
      <c r="B41" s="11" t="s">
        <v>73</v>
      </c>
      <c r="C41" s="14" t="s">
        <v>74</v>
      </c>
      <c r="D41" s="15">
        <v>5</v>
      </c>
      <c r="E41" s="59">
        <f>D41*0.9</f>
        <v>4.5</v>
      </c>
      <c r="F41" s="11">
        <v>1</v>
      </c>
      <c r="G41" s="88">
        <f>D41*F41</f>
        <v>5</v>
      </c>
      <c r="H41" s="113"/>
      <c r="I41" s="105">
        <f>E41*F41</f>
        <v>4.5</v>
      </c>
      <c r="J41" s="113"/>
      <c r="K41" s="105"/>
      <c r="L41" s="105"/>
      <c r="M41" s="105"/>
      <c r="N41" s="105"/>
      <c r="O41" s="133"/>
    </row>
    <row r="42" spans="1:15" s="69" customFormat="1" ht="12" customHeight="1">
      <c r="A42" s="66">
        <v>2</v>
      </c>
      <c r="B42" s="11">
        <v>5997</v>
      </c>
      <c r="C42" s="56" t="s">
        <v>223</v>
      </c>
      <c r="D42" s="3">
        <v>6</v>
      </c>
      <c r="E42" s="15">
        <f>D42*0.9</f>
        <v>5.4</v>
      </c>
      <c r="F42" s="5">
        <v>25</v>
      </c>
      <c r="G42" s="88">
        <f>D42*F42</f>
        <v>150</v>
      </c>
      <c r="H42" s="3" t="s">
        <v>11</v>
      </c>
      <c r="I42" s="105">
        <f>E42*F42</f>
        <v>135</v>
      </c>
      <c r="K42" s="105"/>
      <c r="L42" s="105"/>
      <c r="M42" s="105"/>
      <c r="N42" s="105"/>
      <c r="O42" s="102"/>
    </row>
    <row r="43" spans="1:16" s="55" customFormat="1" ht="12" customHeight="1">
      <c r="A43" s="51">
        <v>3</v>
      </c>
      <c r="B43" s="5">
        <v>1989</v>
      </c>
      <c r="C43" s="112" t="s">
        <v>173</v>
      </c>
      <c r="D43" s="3">
        <v>24</v>
      </c>
      <c r="E43" s="15">
        <f>D43*0.9</f>
        <v>21.6</v>
      </c>
      <c r="F43" s="5">
        <v>1</v>
      </c>
      <c r="G43" s="88">
        <f>D43*F43</f>
        <v>24</v>
      </c>
      <c r="H43" s="3">
        <f>SUM(G41:G43)</f>
        <v>179</v>
      </c>
      <c r="I43" s="105">
        <f>E43*F43</f>
        <v>21.6</v>
      </c>
      <c r="J43" s="3">
        <f>SUM(I41:I43)</f>
        <v>161.1</v>
      </c>
      <c r="K43" s="105">
        <f>J43*600.25/4391.35</f>
        <v>22.020625775672627</v>
      </c>
      <c r="L43" s="105">
        <f>SUM(J43:K43)</f>
        <v>183.12062577567264</v>
      </c>
      <c r="M43" s="105">
        <f>L43*5719.89/4392.97</f>
        <v>238.43318669784045</v>
      </c>
      <c r="N43" s="105">
        <f>M43*410.04/6499.34</f>
        <v>15.042626462622744</v>
      </c>
      <c r="O43" s="136">
        <f>SUM(M43:N43)</f>
        <v>253.4758131604632</v>
      </c>
      <c r="P43" s="138" t="s">
        <v>281</v>
      </c>
    </row>
    <row r="44" spans="1:15" s="22" customFormat="1" ht="12" customHeight="1">
      <c r="A44" s="19"/>
      <c r="B44" s="10" t="s">
        <v>7</v>
      </c>
      <c r="C44" s="26" t="s">
        <v>149</v>
      </c>
      <c r="D44" s="20"/>
      <c r="E44" s="20"/>
      <c r="F44" s="20"/>
      <c r="G44" s="91"/>
      <c r="H44" s="98"/>
      <c r="I44" s="98"/>
      <c r="J44" s="98"/>
      <c r="K44" s="19"/>
      <c r="L44" s="19"/>
      <c r="M44" s="19"/>
      <c r="N44" s="19"/>
      <c r="O44" s="19"/>
    </row>
    <row r="45" spans="1:15" s="22" customFormat="1" ht="12" customHeight="1">
      <c r="A45" s="19"/>
      <c r="B45" s="10" t="s">
        <v>8</v>
      </c>
      <c r="C45" s="26" t="s">
        <v>148</v>
      </c>
      <c r="D45" s="20"/>
      <c r="E45" s="20"/>
      <c r="F45" s="20"/>
      <c r="G45" s="91"/>
      <c r="H45" s="98"/>
      <c r="I45" s="98"/>
      <c r="J45" s="98"/>
      <c r="K45" s="19"/>
      <c r="L45" s="19"/>
      <c r="M45" s="19"/>
      <c r="N45" s="19"/>
      <c r="O45" s="19"/>
    </row>
    <row r="46" spans="1:15" s="22" customFormat="1" ht="12" customHeight="1">
      <c r="A46" s="19"/>
      <c r="B46" s="10" t="s">
        <v>5</v>
      </c>
      <c r="C46" s="27" t="s">
        <v>151</v>
      </c>
      <c r="D46" s="20"/>
      <c r="E46" s="20"/>
      <c r="F46" s="20"/>
      <c r="G46" s="91"/>
      <c r="H46" s="98"/>
      <c r="I46" s="98"/>
      <c r="J46" s="98"/>
      <c r="K46" s="19"/>
      <c r="L46" s="19"/>
      <c r="M46" s="19"/>
      <c r="N46" s="19"/>
      <c r="O46" s="19"/>
    </row>
    <row r="47" spans="1:15" s="22" customFormat="1" ht="12" customHeight="1">
      <c r="A47" s="19"/>
      <c r="B47" s="10" t="s">
        <v>6</v>
      </c>
      <c r="C47" s="26" t="s">
        <v>150</v>
      </c>
      <c r="D47" s="20"/>
      <c r="E47" s="20"/>
      <c r="F47" s="20"/>
      <c r="G47" s="91"/>
      <c r="H47" s="98"/>
      <c r="I47" s="98"/>
      <c r="J47" s="98"/>
      <c r="K47" s="19"/>
      <c r="L47" s="19"/>
      <c r="M47" s="19"/>
      <c r="N47" s="19"/>
      <c r="O47" s="19"/>
    </row>
    <row r="48" spans="1:15" s="106" customFormat="1" ht="12" customHeight="1">
      <c r="A48" s="7">
        <v>1</v>
      </c>
      <c r="B48" s="33" t="s">
        <v>153</v>
      </c>
      <c r="C48" s="1" t="s">
        <v>152</v>
      </c>
      <c r="D48" s="3">
        <v>12.95</v>
      </c>
      <c r="E48" s="15">
        <f>D48*0.9</f>
        <v>11.655</v>
      </c>
      <c r="F48" s="5">
        <v>1</v>
      </c>
      <c r="G48" s="88">
        <f>D48*F48</f>
        <v>12.95</v>
      </c>
      <c r="H48" s="98"/>
      <c r="I48" s="105">
        <f>E48*F48</f>
        <v>11.655</v>
      </c>
      <c r="J48" s="98"/>
      <c r="K48" s="58"/>
      <c r="L48" s="58"/>
      <c r="M48" s="58"/>
      <c r="N48" s="58"/>
      <c r="O48" s="102"/>
    </row>
    <row r="49" spans="1:15" s="106" customFormat="1" ht="53.25" customHeight="1">
      <c r="A49" s="35">
        <v>2</v>
      </c>
      <c r="B49" s="36" t="s">
        <v>154</v>
      </c>
      <c r="C49" s="37" t="s">
        <v>155</v>
      </c>
      <c r="D49" s="38">
        <v>7</v>
      </c>
      <c r="E49" s="38">
        <f>D49*0.9</f>
        <v>6.3</v>
      </c>
      <c r="F49" s="5">
        <v>1</v>
      </c>
      <c r="G49" s="88">
        <f>D49*F49</f>
        <v>7</v>
      </c>
      <c r="H49" s="127">
        <f>SUM(G48:G49)</f>
        <v>19.95</v>
      </c>
      <c r="I49" s="105">
        <f>E49*F49</f>
        <v>6.3</v>
      </c>
      <c r="J49" s="127">
        <f>SUM(I48:I49)</f>
        <v>17.955</v>
      </c>
      <c r="K49" s="105">
        <f>J49*600.25/4391.35</f>
        <v>2.4542541018137927</v>
      </c>
      <c r="L49" s="105">
        <f>SUM(J49:K49)</f>
        <v>20.40925410181379</v>
      </c>
      <c r="M49" s="105">
        <f>L49*5719.89/4392.97</f>
        <v>26.573978070513498</v>
      </c>
      <c r="N49" s="105">
        <f>M49*410.04/6499.34</f>
        <v>1.6765385359180094</v>
      </c>
      <c r="O49" s="136">
        <f>SUM(M49:N49)</f>
        <v>28.250516606431507</v>
      </c>
    </row>
    <row r="50" spans="1:15" s="103" customFormat="1" ht="12" customHeight="1">
      <c r="A50" s="102"/>
      <c r="B50" s="10" t="s">
        <v>7</v>
      </c>
      <c r="C50" s="18" t="s">
        <v>156</v>
      </c>
      <c r="D50" s="12"/>
      <c r="E50" s="12"/>
      <c r="F50" s="13"/>
      <c r="G50" s="85"/>
      <c r="H50" s="102"/>
      <c r="I50" s="102"/>
      <c r="J50" s="102"/>
      <c r="K50" s="102"/>
      <c r="L50" s="102"/>
      <c r="M50" s="102"/>
      <c r="N50" s="102"/>
      <c r="O50" s="102"/>
    </row>
    <row r="51" spans="1:15" s="103" customFormat="1" ht="12" customHeight="1">
      <c r="A51" s="102"/>
      <c r="B51" s="10" t="s">
        <v>8</v>
      </c>
      <c r="C51" s="17" t="s">
        <v>157</v>
      </c>
      <c r="D51" s="12"/>
      <c r="E51" s="12"/>
      <c r="F51" s="13"/>
      <c r="G51" s="85"/>
      <c r="H51" s="102"/>
      <c r="I51" s="102"/>
      <c r="J51" s="102"/>
      <c r="K51" s="102"/>
      <c r="L51" s="102"/>
      <c r="M51" s="102"/>
      <c r="N51" s="102"/>
      <c r="O51" s="102"/>
    </row>
    <row r="52" spans="1:15" s="103" customFormat="1" ht="12" customHeight="1">
      <c r="A52" s="102"/>
      <c r="B52" s="10" t="s">
        <v>5</v>
      </c>
      <c r="C52" s="18" t="s">
        <v>158</v>
      </c>
      <c r="D52" s="12"/>
      <c r="E52" s="12"/>
      <c r="F52" s="13"/>
      <c r="G52" s="85"/>
      <c r="H52" s="102"/>
      <c r="I52" s="102"/>
      <c r="J52" s="102"/>
      <c r="K52" s="102"/>
      <c r="L52" s="102"/>
      <c r="M52" s="102"/>
      <c r="N52" s="102"/>
      <c r="O52" s="102"/>
    </row>
    <row r="53" spans="1:15" s="103" customFormat="1" ht="12" customHeight="1">
      <c r="A53" s="102"/>
      <c r="B53" s="10" t="s">
        <v>6</v>
      </c>
      <c r="C53" s="17">
        <v>96183323</v>
      </c>
      <c r="D53" s="12"/>
      <c r="E53" s="12"/>
      <c r="F53" s="13"/>
      <c r="G53" s="85"/>
      <c r="H53" s="102"/>
      <c r="I53" s="102"/>
      <c r="J53" s="102"/>
      <c r="K53" s="102"/>
      <c r="L53" s="102"/>
      <c r="M53" s="102"/>
      <c r="N53" s="102"/>
      <c r="O53" s="102"/>
    </row>
    <row r="54" spans="1:15" ht="12" customHeight="1">
      <c r="A54" s="57">
        <v>1</v>
      </c>
      <c r="B54" s="62" t="s">
        <v>159</v>
      </c>
      <c r="C54" s="114" t="s">
        <v>160</v>
      </c>
      <c r="D54" s="59">
        <v>6</v>
      </c>
      <c r="E54" s="15">
        <f aca="true" t="shared" si="3" ref="E54:E59">D54*0.9</f>
        <v>5.4</v>
      </c>
      <c r="F54" s="25">
        <v>1</v>
      </c>
      <c r="G54" s="88">
        <f aca="true" t="shared" si="4" ref="G54:G59">D54*F54</f>
        <v>6</v>
      </c>
      <c r="H54" s="102"/>
      <c r="I54" s="105">
        <f aca="true" t="shared" si="5" ref="I54:I59">E54*F54</f>
        <v>5.4</v>
      </c>
      <c r="J54" s="102"/>
      <c r="K54" s="98"/>
      <c r="L54" s="98"/>
      <c r="M54" s="98"/>
      <c r="N54" s="98"/>
      <c r="O54" s="130"/>
    </row>
    <row r="55" spans="1:15" s="55" customFormat="1" ht="12" customHeight="1">
      <c r="A55" s="57">
        <v>2</v>
      </c>
      <c r="B55" s="62" t="s">
        <v>161</v>
      </c>
      <c r="C55" s="56" t="s">
        <v>162</v>
      </c>
      <c r="D55" s="53">
        <v>6</v>
      </c>
      <c r="E55" s="15">
        <f t="shared" si="3"/>
        <v>5.4</v>
      </c>
      <c r="F55" s="63">
        <v>1</v>
      </c>
      <c r="G55" s="88">
        <f t="shared" si="4"/>
        <v>6</v>
      </c>
      <c r="H55" s="72"/>
      <c r="I55" s="105">
        <f t="shared" si="5"/>
        <v>5.4</v>
      </c>
      <c r="J55" s="72"/>
      <c r="K55" s="72"/>
      <c r="L55" s="72"/>
      <c r="M55" s="72"/>
      <c r="N55" s="72"/>
      <c r="O55" s="129"/>
    </row>
    <row r="56" spans="1:15" s="55" customFormat="1" ht="12" customHeight="1">
      <c r="A56" s="57">
        <v>3</v>
      </c>
      <c r="B56" s="62" t="s">
        <v>163</v>
      </c>
      <c r="C56" s="56" t="s">
        <v>164</v>
      </c>
      <c r="D56" s="53">
        <v>6</v>
      </c>
      <c r="E56" s="15">
        <f t="shared" si="3"/>
        <v>5.4</v>
      </c>
      <c r="F56" s="63">
        <v>1</v>
      </c>
      <c r="G56" s="88">
        <f t="shared" si="4"/>
        <v>6</v>
      </c>
      <c r="H56" s="72"/>
      <c r="I56" s="105">
        <f t="shared" si="5"/>
        <v>5.4</v>
      </c>
      <c r="J56" s="72"/>
      <c r="K56" s="72"/>
      <c r="L56" s="72"/>
      <c r="M56" s="72"/>
      <c r="N56" s="72"/>
      <c r="O56" s="129"/>
    </row>
    <row r="57" spans="1:15" s="55" customFormat="1" ht="12" customHeight="1">
      <c r="A57" s="57">
        <v>4</v>
      </c>
      <c r="B57" s="62" t="s">
        <v>50</v>
      </c>
      <c r="C57" s="56" t="s">
        <v>165</v>
      </c>
      <c r="D57" s="53">
        <v>6</v>
      </c>
      <c r="E57" s="15">
        <f t="shared" si="3"/>
        <v>5.4</v>
      </c>
      <c r="F57" s="63">
        <v>1</v>
      </c>
      <c r="G57" s="88">
        <f t="shared" si="4"/>
        <v>6</v>
      </c>
      <c r="H57" s="72"/>
      <c r="I57" s="105">
        <f t="shared" si="5"/>
        <v>5.4</v>
      </c>
      <c r="J57" s="72"/>
      <c r="K57" s="72"/>
      <c r="L57" s="72"/>
      <c r="M57" s="72"/>
      <c r="N57" s="72"/>
      <c r="O57" s="129"/>
    </row>
    <row r="58" spans="1:15" s="69" customFormat="1" ht="12" customHeight="1">
      <c r="A58" s="57">
        <v>5</v>
      </c>
      <c r="B58" s="64" t="s">
        <v>108</v>
      </c>
      <c r="C58" s="1" t="s">
        <v>109</v>
      </c>
      <c r="D58" s="3">
        <v>7</v>
      </c>
      <c r="E58" s="15">
        <f t="shared" si="3"/>
        <v>6.3</v>
      </c>
      <c r="F58" s="5">
        <v>5</v>
      </c>
      <c r="G58" s="88">
        <f t="shared" si="4"/>
        <v>35</v>
      </c>
      <c r="H58" s="99"/>
      <c r="I58" s="105">
        <f t="shared" si="5"/>
        <v>31.5</v>
      </c>
      <c r="J58" s="99"/>
      <c r="K58" s="99"/>
      <c r="L58" s="99"/>
      <c r="M58" s="99"/>
      <c r="N58" s="99"/>
      <c r="O58" s="130"/>
    </row>
    <row r="59" spans="1:15" s="69" customFormat="1" ht="12" customHeight="1">
      <c r="A59" s="57">
        <v>6</v>
      </c>
      <c r="B59" s="64" t="s">
        <v>166</v>
      </c>
      <c r="C59" s="1" t="s">
        <v>167</v>
      </c>
      <c r="D59" s="3">
        <v>6</v>
      </c>
      <c r="E59" s="15">
        <f t="shared" si="3"/>
        <v>5.4</v>
      </c>
      <c r="F59" s="5">
        <v>1</v>
      </c>
      <c r="G59" s="88">
        <f t="shared" si="4"/>
        <v>6</v>
      </c>
      <c r="H59" s="113">
        <f>SUM(G54:G59)</f>
        <v>65</v>
      </c>
      <c r="I59" s="105">
        <f t="shared" si="5"/>
        <v>5.4</v>
      </c>
      <c r="J59" s="113">
        <f>SUM(I54:I59)</f>
        <v>58.5</v>
      </c>
      <c r="K59" s="105">
        <f>J59*600.25/4391.35</f>
        <v>7.996316622450954</v>
      </c>
      <c r="L59" s="105">
        <f>SUM(J59:K59)</f>
        <v>66.49631662245095</v>
      </c>
      <c r="M59" s="105">
        <f>L59*5719.89/4392.97</f>
        <v>86.58188343776328</v>
      </c>
      <c r="N59" s="105">
        <f>M59*410.04/6499.34</f>
        <v>5.462406257376974</v>
      </c>
      <c r="O59" s="136">
        <f>SUM(M59:N59)</f>
        <v>92.04428969514025</v>
      </c>
    </row>
    <row r="60" spans="1:15" s="22" customFormat="1" ht="12" customHeight="1">
      <c r="A60" s="19"/>
      <c r="B60" s="10" t="s">
        <v>7</v>
      </c>
      <c r="C60" s="26" t="s">
        <v>56</v>
      </c>
      <c r="D60" s="20"/>
      <c r="E60" s="20"/>
      <c r="F60" s="20"/>
      <c r="G60" s="91"/>
      <c r="H60" s="98"/>
      <c r="I60" s="98"/>
      <c r="J60" s="98"/>
      <c r="K60" s="19"/>
      <c r="L60" s="19"/>
      <c r="M60" s="19"/>
      <c r="N60" s="19"/>
      <c r="O60" s="19"/>
    </row>
    <row r="61" spans="1:15" s="22" customFormat="1" ht="12" customHeight="1">
      <c r="A61" s="19"/>
      <c r="B61" s="10" t="s">
        <v>8</v>
      </c>
      <c r="C61" s="26" t="s">
        <v>57</v>
      </c>
      <c r="D61" s="20"/>
      <c r="E61" s="20"/>
      <c r="F61" s="20"/>
      <c r="G61" s="91"/>
      <c r="H61" s="98"/>
      <c r="I61" s="98"/>
      <c r="J61" s="98"/>
      <c r="K61" s="19"/>
      <c r="L61" s="19"/>
      <c r="M61" s="19"/>
      <c r="N61" s="19"/>
      <c r="O61" s="19"/>
    </row>
    <row r="62" spans="1:15" s="22" customFormat="1" ht="12" customHeight="1">
      <c r="A62" s="19"/>
      <c r="B62" s="10" t="s">
        <v>5</v>
      </c>
      <c r="C62" s="27" t="s">
        <v>58</v>
      </c>
      <c r="D62" s="20"/>
      <c r="E62" s="20"/>
      <c r="F62" s="20"/>
      <c r="G62" s="91"/>
      <c r="H62" s="98"/>
      <c r="I62" s="98"/>
      <c r="J62" s="98"/>
      <c r="K62" s="19"/>
      <c r="L62" s="19"/>
      <c r="M62" s="19"/>
      <c r="N62" s="19"/>
      <c r="O62" s="19"/>
    </row>
    <row r="63" spans="1:15" s="22" customFormat="1" ht="12" customHeight="1">
      <c r="A63" s="19"/>
      <c r="B63" s="10" t="s">
        <v>6</v>
      </c>
      <c r="C63" s="26">
        <v>98455621</v>
      </c>
      <c r="D63" s="20"/>
      <c r="E63" s="20"/>
      <c r="F63" s="20"/>
      <c r="G63" s="91"/>
      <c r="H63" s="98"/>
      <c r="I63" s="98"/>
      <c r="J63" s="98"/>
      <c r="K63" s="19"/>
      <c r="L63" s="19"/>
      <c r="M63" s="19"/>
      <c r="N63" s="19"/>
      <c r="O63" s="19"/>
    </row>
    <row r="64" spans="1:15" s="106" customFormat="1" ht="12" customHeight="1">
      <c r="A64" s="7">
        <v>1</v>
      </c>
      <c r="B64" s="33" t="s">
        <v>59</v>
      </c>
      <c r="C64" s="1" t="s">
        <v>60</v>
      </c>
      <c r="D64" s="3">
        <v>9</v>
      </c>
      <c r="E64" s="15">
        <f aca="true" t="shared" si="6" ref="E64:E71">D64*0.9</f>
        <v>8.1</v>
      </c>
      <c r="F64" s="5">
        <v>1</v>
      </c>
      <c r="G64" s="88">
        <f aca="true" t="shared" si="7" ref="G64:G71">D64*F64</f>
        <v>9</v>
      </c>
      <c r="H64" s="98"/>
      <c r="I64" s="105">
        <f>E64*F64</f>
        <v>8.1</v>
      </c>
      <c r="J64" s="98"/>
      <c r="K64" s="58"/>
      <c r="L64" s="58"/>
      <c r="M64" s="58"/>
      <c r="N64" s="58"/>
      <c r="O64" s="102"/>
    </row>
    <row r="65" spans="1:15" s="106" customFormat="1" ht="12" customHeight="1">
      <c r="A65" s="35">
        <v>2</v>
      </c>
      <c r="B65" s="36">
        <v>1961</v>
      </c>
      <c r="C65" s="37" t="s">
        <v>61</v>
      </c>
      <c r="D65" s="38">
        <v>7</v>
      </c>
      <c r="E65" s="15">
        <f t="shared" si="6"/>
        <v>6.3</v>
      </c>
      <c r="F65" s="5">
        <v>2</v>
      </c>
      <c r="G65" s="88">
        <f t="shared" si="7"/>
        <v>14</v>
      </c>
      <c r="H65" s="98"/>
      <c r="I65" s="105">
        <f aca="true" t="shared" si="8" ref="I65:I71">E65*F65</f>
        <v>12.6</v>
      </c>
      <c r="J65" s="98"/>
      <c r="K65" s="58"/>
      <c r="L65" s="58"/>
      <c r="M65" s="58"/>
      <c r="N65" s="58"/>
      <c r="O65" s="102"/>
    </row>
    <row r="66" spans="1:15" s="106" customFormat="1" ht="12" customHeight="1">
      <c r="A66" s="7">
        <v>3</v>
      </c>
      <c r="B66" s="36" t="s">
        <v>62</v>
      </c>
      <c r="C66" s="37" t="s">
        <v>63</v>
      </c>
      <c r="D66" s="38">
        <v>12</v>
      </c>
      <c r="E66" s="15">
        <f t="shared" si="6"/>
        <v>10.8</v>
      </c>
      <c r="F66" s="5">
        <v>2</v>
      </c>
      <c r="G66" s="88">
        <f t="shared" si="7"/>
        <v>24</v>
      </c>
      <c r="H66" s="98"/>
      <c r="I66" s="105">
        <f t="shared" si="8"/>
        <v>21.6</v>
      </c>
      <c r="J66" s="98"/>
      <c r="K66" s="58"/>
      <c r="L66" s="58"/>
      <c r="M66" s="58"/>
      <c r="N66" s="58"/>
      <c r="O66" s="102"/>
    </row>
    <row r="67" spans="1:15" s="106" customFormat="1" ht="51.75" customHeight="1">
      <c r="A67" s="35">
        <v>4</v>
      </c>
      <c r="B67" s="36">
        <v>1989</v>
      </c>
      <c r="C67" s="37" t="s">
        <v>81</v>
      </c>
      <c r="D67" s="38">
        <v>24</v>
      </c>
      <c r="E67" s="38">
        <f t="shared" si="6"/>
        <v>21.6</v>
      </c>
      <c r="F67" s="5">
        <v>1</v>
      </c>
      <c r="G67" s="88">
        <f t="shared" si="7"/>
        <v>24</v>
      </c>
      <c r="H67" s="98"/>
      <c r="I67" s="105">
        <f t="shared" si="8"/>
        <v>21.6</v>
      </c>
      <c r="J67" s="98"/>
      <c r="K67" s="58"/>
      <c r="L67" s="58"/>
      <c r="M67" s="58"/>
      <c r="N67" s="58"/>
      <c r="O67" s="102"/>
    </row>
    <row r="68" spans="1:16" s="106" customFormat="1" ht="13.5" customHeight="1">
      <c r="A68" s="7">
        <v>5</v>
      </c>
      <c r="B68" s="33"/>
      <c r="C68" s="1" t="s">
        <v>254</v>
      </c>
      <c r="D68" s="3">
        <v>0.2</v>
      </c>
      <c r="E68" s="15">
        <f t="shared" si="6"/>
        <v>0.18000000000000002</v>
      </c>
      <c r="F68" s="5">
        <v>18</v>
      </c>
      <c r="G68" s="88">
        <f t="shared" si="7"/>
        <v>3.6</v>
      </c>
      <c r="H68" s="3"/>
      <c r="I68" s="105">
        <f t="shared" si="8"/>
        <v>3.24</v>
      </c>
      <c r="J68" s="3"/>
      <c r="K68" s="98"/>
      <c r="L68" s="98"/>
      <c r="M68" s="98"/>
      <c r="N68" s="98"/>
      <c r="O68" s="130"/>
      <c r="P68" s="108"/>
    </row>
    <row r="69" spans="1:15" s="106" customFormat="1" ht="12" customHeight="1">
      <c r="A69" s="35">
        <v>6</v>
      </c>
      <c r="B69" s="36" t="s">
        <v>12</v>
      </c>
      <c r="C69" s="37" t="s">
        <v>78</v>
      </c>
      <c r="D69" s="38">
        <v>5</v>
      </c>
      <c r="E69" s="15">
        <f t="shared" si="6"/>
        <v>4.5</v>
      </c>
      <c r="F69" s="5">
        <v>3</v>
      </c>
      <c r="G69" s="88">
        <f t="shared" si="7"/>
        <v>15</v>
      </c>
      <c r="H69" s="98"/>
      <c r="I69" s="105">
        <f t="shared" si="8"/>
        <v>13.5</v>
      </c>
      <c r="J69" s="98"/>
      <c r="K69" s="58"/>
      <c r="L69" s="58"/>
      <c r="M69" s="58"/>
      <c r="N69" s="58"/>
      <c r="O69" s="102"/>
    </row>
    <row r="70" spans="1:15" s="106" customFormat="1" ht="12" customHeight="1">
      <c r="A70" s="7">
        <v>7</v>
      </c>
      <c r="B70" s="36" t="s">
        <v>16</v>
      </c>
      <c r="C70" s="37" t="s">
        <v>79</v>
      </c>
      <c r="D70" s="38">
        <v>5</v>
      </c>
      <c r="E70" s="15">
        <f t="shared" si="6"/>
        <v>4.5</v>
      </c>
      <c r="F70" s="5">
        <v>3</v>
      </c>
      <c r="G70" s="88">
        <f t="shared" si="7"/>
        <v>15</v>
      </c>
      <c r="H70" s="98"/>
      <c r="I70" s="105">
        <f t="shared" si="8"/>
        <v>13.5</v>
      </c>
      <c r="J70" s="98"/>
      <c r="K70" s="58"/>
      <c r="L70" s="58"/>
      <c r="M70" s="58"/>
      <c r="N70" s="58"/>
      <c r="O70" s="102"/>
    </row>
    <row r="71" spans="1:15" s="106" customFormat="1" ht="12" customHeight="1">
      <c r="A71" s="35">
        <v>8</v>
      </c>
      <c r="B71" s="36" t="s">
        <v>14</v>
      </c>
      <c r="C71" s="37" t="s">
        <v>80</v>
      </c>
      <c r="D71" s="38">
        <v>5</v>
      </c>
      <c r="E71" s="15">
        <f t="shared" si="6"/>
        <v>4.5</v>
      </c>
      <c r="F71" s="5">
        <v>3</v>
      </c>
      <c r="G71" s="88">
        <f t="shared" si="7"/>
        <v>15</v>
      </c>
      <c r="H71" s="127">
        <f>SUM(G64:G71)</f>
        <v>119.6</v>
      </c>
      <c r="I71" s="105">
        <f t="shared" si="8"/>
        <v>13.5</v>
      </c>
      <c r="J71" s="127">
        <f>SUM(I64:I71)</f>
        <v>107.64</v>
      </c>
      <c r="K71" s="105">
        <f>J71*600.25/4391.35</f>
        <v>14.713222585309756</v>
      </c>
      <c r="L71" s="105">
        <f>SUM(J71:K71)</f>
        <v>122.35322258530975</v>
      </c>
      <c r="M71" s="105">
        <f>L71*5719.89/4392.97</f>
        <v>159.31066552548444</v>
      </c>
      <c r="N71" s="105">
        <f>M71*410.04/6499.34</f>
        <v>10.050827513573632</v>
      </c>
      <c r="O71" s="136">
        <f>SUM(M71:N71)</f>
        <v>169.36149303905808</v>
      </c>
    </row>
    <row r="72" spans="1:15" s="103" customFormat="1" ht="12" customHeight="1">
      <c r="A72" s="102"/>
      <c r="B72" s="10" t="s">
        <v>7</v>
      </c>
      <c r="C72" s="26" t="s">
        <v>87</v>
      </c>
      <c r="D72" s="8"/>
      <c r="E72" s="8"/>
      <c r="F72" s="8"/>
      <c r="G72" s="92"/>
      <c r="H72" s="98"/>
      <c r="I72" s="98"/>
      <c r="J72" s="98"/>
      <c r="K72" s="102"/>
      <c r="L72" s="102"/>
      <c r="M72" s="102"/>
      <c r="N72" s="102"/>
      <c r="O72" s="102"/>
    </row>
    <row r="73" spans="1:15" s="103" customFormat="1" ht="12" customHeight="1">
      <c r="A73" s="102"/>
      <c r="B73" s="10" t="s">
        <v>8</v>
      </c>
      <c r="C73" s="26" t="s">
        <v>88</v>
      </c>
      <c r="D73" s="8"/>
      <c r="E73" s="8"/>
      <c r="F73" s="8"/>
      <c r="G73" s="92"/>
      <c r="H73" s="98"/>
      <c r="I73" s="98"/>
      <c r="J73" s="98"/>
      <c r="K73" s="102"/>
      <c r="L73" s="102"/>
      <c r="M73" s="102"/>
      <c r="N73" s="102"/>
      <c r="O73" s="102"/>
    </row>
    <row r="74" spans="1:15" s="103" customFormat="1" ht="12" customHeight="1">
      <c r="A74" s="102"/>
      <c r="B74" s="10" t="s">
        <v>5</v>
      </c>
      <c r="C74" s="27" t="s">
        <v>89</v>
      </c>
      <c r="D74" s="8"/>
      <c r="E74" s="8"/>
      <c r="F74" s="8"/>
      <c r="G74" s="92"/>
      <c r="H74" s="98"/>
      <c r="I74" s="98"/>
      <c r="J74" s="98"/>
      <c r="K74" s="102"/>
      <c r="L74" s="102"/>
      <c r="M74" s="102"/>
      <c r="N74" s="102"/>
      <c r="O74" s="102"/>
    </row>
    <row r="75" spans="1:15" s="103" customFormat="1" ht="12" customHeight="1">
      <c r="A75" s="102"/>
      <c r="B75" s="10" t="s">
        <v>6</v>
      </c>
      <c r="C75" s="26">
        <v>96683508</v>
      </c>
      <c r="D75" s="8"/>
      <c r="E75" s="8"/>
      <c r="F75" s="8"/>
      <c r="G75" s="92"/>
      <c r="H75" s="98"/>
      <c r="I75" s="98"/>
      <c r="J75" s="98"/>
      <c r="K75" s="102"/>
      <c r="L75" s="102"/>
      <c r="M75" s="102"/>
      <c r="N75" s="102"/>
      <c r="O75" s="102"/>
    </row>
    <row r="76" spans="1:15" ht="12" customHeight="1">
      <c r="A76" s="51">
        <v>1</v>
      </c>
      <c r="B76" s="11" t="s">
        <v>136</v>
      </c>
      <c r="C76" s="14" t="s">
        <v>135</v>
      </c>
      <c r="D76" s="15">
        <v>2.75</v>
      </c>
      <c r="E76" s="59">
        <f>D76*0.9</f>
        <v>2.475</v>
      </c>
      <c r="F76" s="5">
        <v>16</v>
      </c>
      <c r="G76" s="88">
        <f>D76*F76</f>
        <v>44</v>
      </c>
      <c r="H76" s="98"/>
      <c r="I76" s="105">
        <f>E76*F76</f>
        <v>39.6</v>
      </c>
      <c r="J76" s="98"/>
      <c r="K76" s="105"/>
      <c r="L76" s="105"/>
      <c r="M76" s="105"/>
      <c r="N76" s="105"/>
      <c r="O76" s="133"/>
    </row>
    <row r="77" spans="1:15" ht="12" customHeight="1">
      <c r="A77" s="51">
        <v>2</v>
      </c>
      <c r="B77" s="33">
        <v>6770</v>
      </c>
      <c r="C77" s="1" t="s">
        <v>124</v>
      </c>
      <c r="D77" s="3">
        <v>0.5</v>
      </c>
      <c r="E77" s="59">
        <f>D77*0.9</f>
        <v>0.45</v>
      </c>
      <c r="F77" s="5">
        <v>14</v>
      </c>
      <c r="G77" s="88">
        <f>D77*F77</f>
        <v>7</v>
      </c>
      <c r="H77" s="98"/>
      <c r="I77" s="105">
        <f>E77*F77</f>
        <v>6.3</v>
      </c>
      <c r="J77" s="98"/>
      <c r="K77" s="105"/>
      <c r="L77" s="105"/>
      <c r="M77" s="105"/>
      <c r="N77" s="105"/>
      <c r="O77" s="133"/>
    </row>
    <row r="78" spans="1:15" ht="12" customHeight="1">
      <c r="A78" s="5">
        <v>3</v>
      </c>
      <c r="B78" s="25">
        <v>6994</v>
      </c>
      <c r="C78" s="14" t="s">
        <v>90</v>
      </c>
      <c r="D78" s="3">
        <v>0.75</v>
      </c>
      <c r="E78" s="15">
        <f>D78*0.9</f>
        <v>0.675</v>
      </c>
      <c r="F78" s="43">
        <v>100</v>
      </c>
      <c r="G78" s="88">
        <f>D78*F78</f>
        <v>75</v>
      </c>
      <c r="H78" s="88">
        <f>SUM(G76:G78)</f>
        <v>126</v>
      </c>
      <c r="I78" s="105">
        <f>E78*F78</f>
        <v>67.5</v>
      </c>
      <c r="J78" s="88">
        <f>SUM(I76:I78)</f>
        <v>113.4</v>
      </c>
      <c r="K78" s="105">
        <f>J78*600.25/4391.35</f>
        <v>15.50055222198185</v>
      </c>
      <c r="L78" s="105">
        <f>SUM(J78:K78)</f>
        <v>128.90055222198185</v>
      </c>
      <c r="M78" s="105">
        <f>L78*5719.89/4392.97</f>
        <v>167.83565097166422</v>
      </c>
      <c r="N78" s="105">
        <f>M78*410.04/6499.34</f>
        <v>10.588664437376902</v>
      </c>
      <c r="O78" s="136">
        <f>SUM(M78:N78)</f>
        <v>178.42431540904113</v>
      </c>
    </row>
    <row r="79" spans="1:15" s="22" customFormat="1" ht="12" customHeight="1">
      <c r="A79" s="19"/>
      <c r="B79" s="10" t="s">
        <v>7</v>
      </c>
      <c r="C79" s="26" t="s">
        <v>226</v>
      </c>
      <c r="D79" s="20"/>
      <c r="E79" s="20"/>
      <c r="F79" s="20"/>
      <c r="G79" s="91"/>
      <c r="H79" s="98"/>
      <c r="I79" s="98"/>
      <c r="J79" s="98"/>
      <c r="K79" s="19"/>
      <c r="L79" s="19"/>
      <c r="M79" s="19"/>
      <c r="N79" s="19"/>
      <c r="O79" s="19"/>
    </row>
    <row r="80" spans="1:15" s="22" customFormat="1" ht="12" customHeight="1">
      <c r="A80" s="19"/>
      <c r="B80" s="10" t="s">
        <v>8</v>
      </c>
      <c r="C80" s="26" t="s">
        <v>227</v>
      </c>
      <c r="D80" s="20"/>
      <c r="E80" s="20"/>
      <c r="F80" s="20"/>
      <c r="G80" s="91"/>
      <c r="H80" s="98"/>
      <c r="I80" s="98"/>
      <c r="J80" s="98"/>
      <c r="K80" s="19"/>
      <c r="L80" s="19"/>
      <c r="M80" s="19"/>
      <c r="N80" s="19"/>
      <c r="O80" s="19"/>
    </row>
    <row r="81" spans="1:15" s="22" customFormat="1" ht="12" customHeight="1">
      <c r="A81" s="19"/>
      <c r="B81" s="10" t="s">
        <v>5</v>
      </c>
      <c r="C81" s="27" t="s">
        <v>228</v>
      </c>
      <c r="D81" s="20"/>
      <c r="E81" s="20"/>
      <c r="F81" s="20"/>
      <c r="G81" s="91"/>
      <c r="H81" s="98"/>
      <c r="I81" s="98"/>
      <c r="J81" s="98"/>
      <c r="K81" s="19"/>
      <c r="L81" s="19"/>
      <c r="M81" s="19"/>
      <c r="N81" s="19"/>
      <c r="O81" s="19"/>
    </row>
    <row r="82" spans="1:15" s="22" customFormat="1" ht="12" customHeight="1">
      <c r="A82" s="19"/>
      <c r="B82" s="10" t="s">
        <v>6</v>
      </c>
      <c r="C82" s="26">
        <v>91467563</v>
      </c>
      <c r="D82" s="20"/>
      <c r="E82" s="20"/>
      <c r="F82" s="20"/>
      <c r="G82" s="91"/>
      <c r="H82" s="98"/>
      <c r="I82" s="98"/>
      <c r="J82" s="98"/>
      <c r="K82" s="19"/>
      <c r="L82" s="19"/>
      <c r="M82" s="19"/>
      <c r="N82" s="19"/>
      <c r="O82" s="19"/>
    </row>
    <row r="83" spans="1:15" ht="12" customHeight="1">
      <c r="A83" s="115">
        <v>1</v>
      </c>
      <c r="B83" s="11">
        <v>327</v>
      </c>
      <c r="C83" s="71" t="s">
        <v>229</v>
      </c>
      <c r="D83" s="15">
        <v>70</v>
      </c>
      <c r="E83" s="15">
        <f>D83*0.9</f>
        <v>63</v>
      </c>
      <c r="F83" s="40">
        <v>1</v>
      </c>
      <c r="G83" s="88">
        <f>D83*F83</f>
        <v>70</v>
      </c>
      <c r="H83" s="98"/>
      <c r="I83" s="105">
        <f aca="true" t="shared" si="9" ref="I83:I92">E83*F83</f>
        <v>63</v>
      </c>
      <c r="J83" s="98"/>
      <c r="K83" s="98"/>
      <c r="L83" s="98"/>
      <c r="M83" s="98"/>
      <c r="N83" s="98"/>
      <c r="O83" s="130"/>
    </row>
    <row r="84" spans="1:15" ht="12" customHeight="1">
      <c r="A84" s="46">
        <v>2</v>
      </c>
      <c r="B84" s="5" t="s">
        <v>100</v>
      </c>
      <c r="C84" s="1" t="s">
        <v>191</v>
      </c>
      <c r="D84" s="3">
        <v>5.5</v>
      </c>
      <c r="E84" s="15">
        <f aca="true" t="shared" si="10" ref="E84:E92">D84*0.9</f>
        <v>4.95</v>
      </c>
      <c r="F84" s="47">
        <v>1</v>
      </c>
      <c r="G84" s="88">
        <f aca="true" t="shared" si="11" ref="G84:G90">D84*F84</f>
        <v>5.5</v>
      </c>
      <c r="H84" s="98"/>
      <c r="I84" s="105">
        <f t="shared" si="9"/>
        <v>4.95</v>
      </c>
      <c r="J84" s="98"/>
      <c r="K84" s="98"/>
      <c r="L84" s="98"/>
      <c r="M84" s="98"/>
      <c r="N84" s="98"/>
      <c r="O84" s="130"/>
    </row>
    <row r="85" spans="1:15" ht="12" customHeight="1">
      <c r="A85" s="115">
        <v>3</v>
      </c>
      <c r="B85" s="41">
        <v>5758</v>
      </c>
      <c r="C85" s="72" t="s">
        <v>99</v>
      </c>
      <c r="D85" s="15">
        <v>6.25</v>
      </c>
      <c r="E85" s="15">
        <f t="shared" si="10"/>
        <v>5.625</v>
      </c>
      <c r="F85" s="40">
        <v>1</v>
      </c>
      <c r="G85" s="88">
        <f t="shared" si="11"/>
        <v>6.25</v>
      </c>
      <c r="H85" s="98"/>
      <c r="I85" s="105">
        <f t="shared" si="9"/>
        <v>5.625</v>
      </c>
      <c r="J85" s="98"/>
      <c r="K85" s="98"/>
      <c r="L85" s="98"/>
      <c r="M85" s="98"/>
      <c r="N85" s="98"/>
      <c r="O85" s="130"/>
    </row>
    <row r="86" spans="1:15" ht="12" customHeight="1">
      <c r="A86" s="46">
        <v>4</v>
      </c>
      <c r="B86" s="73">
        <v>382</v>
      </c>
      <c r="C86" s="74" t="s">
        <v>230</v>
      </c>
      <c r="D86" s="15">
        <v>90</v>
      </c>
      <c r="E86" s="15">
        <f t="shared" si="10"/>
        <v>81</v>
      </c>
      <c r="F86" s="40">
        <v>1</v>
      </c>
      <c r="G86" s="88">
        <f t="shared" si="11"/>
        <v>90</v>
      </c>
      <c r="H86" s="98"/>
      <c r="I86" s="105">
        <f t="shared" si="9"/>
        <v>81</v>
      </c>
      <c r="J86" s="98"/>
      <c r="K86" s="98"/>
      <c r="L86" s="98"/>
      <c r="M86" s="98"/>
      <c r="N86" s="98"/>
      <c r="O86" s="130"/>
    </row>
    <row r="87" spans="1:15" ht="12" customHeight="1">
      <c r="A87" s="115">
        <v>5</v>
      </c>
      <c r="B87" s="41" t="s">
        <v>53</v>
      </c>
      <c r="C87" s="39" t="s">
        <v>77</v>
      </c>
      <c r="D87" s="15">
        <v>60</v>
      </c>
      <c r="E87" s="15">
        <f t="shared" si="10"/>
        <v>54</v>
      </c>
      <c r="F87" s="40">
        <v>1</v>
      </c>
      <c r="G87" s="88">
        <f t="shared" si="11"/>
        <v>60</v>
      </c>
      <c r="H87" s="98"/>
      <c r="I87" s="105">
        <f t="shared" si="9"/>
        <v>54</v>
      </c>
      <c r="J87" s="98"/>
      <c r="K87" s="98"/>
      <c r="L87" s="98"/>
      <c r="M87" s="98"/>
      <c r="N87" s="98"/>
      <c r="O87" s="130"/>
    </row>
    <row r="88" spans="1:15" ht="12" customHeight="1">
      <c r="A88" s="46">
        <v>6</v>
      </c>
      <c r="B88" s="77" t="s">
        <v>231</v>
      </c>
      <c r="C88" s="74" t="s">
        <v>232</v>
      </c>
      <c r="D88" s="15">
        <v>75</v>
      </c>
      <c r="E88" s="15">
        <f t="shared" si="10"/>
        <v>67.5</v>
      </c>
      <c r="F88" s="40">
        <v>1</v>
      </c>
      <c r="G88" s="88">
        <f t="shared" si="11"/>
        <v>75</v>
      </c>
      <c r="H88" s="98"/>
      <c r="I88" s="105">
        <f t="shared" si="9"/>
        <v>67.5</v>
      </c>
      <c r="J88" s="98"/>
      <c r="K88" s="98"/>
      <c r="L88" s="98"/>
      <c r="M88" s="98"/>
      <c r="N88" s="98"/>
      <c r="O88" s="130"/>
    </row>
    <row r="89" spans="1:15" ht="12" customHeight="1">
      <c r="A89" s="115">
        <v>7</v>
      </c>
      <c r="B89" s="73">
        <v>326</v>
      </c>
      <c r="C89" s="74" t="s">
        <v>233</v>
      </c>
      <c r="D89" s="15">
        <v>25</v>
      </c>
      <c r="E89" s="15">
        <f t="shared" si="10"/>
        <v>22.5</v>
      </c>
      <c r="F89" s="40">
        <v>1</v>
      </c>
      <c r="G89" s="88">
        <f t="shared" si="11"/>
        <v>25</v>
      </c>
      <c r="H89" s="98"/>
      <c r="I89" s="105">
        <f t="shared" si="9"/>
        <v>22.5</v>
      </c>
      <c r="J89" s="98"/>
      <c r="K89" s="98"/>
      <c r="L89" s="98"/>
      <c r="M89" s="98"/>
      <c r="N89" s="98"/>
      <c r="O89" s="130"/>
    </row>
    <row r="90" spans="1:15" s="106" customFormat="1" ht="39.75" customHeight="1">
      <c r="A90" s="46">
        <v>8</v>
      </c>
      <c r="B90" s="36" t="s">
        <v>234</v>
      </c>
      <c r="C90" s="37" t="s">
        <v>237</v>
      </c>
      <c r="D90" s="38">
        <v>8</v>
      </c>
      <c r="E90" s="38">
        <f t="shared" si="10"/>
        <v>7.2</v>
      </c>
      <c r="F90" s="5">
        <v>1</v>
      </c>
      <c r="G90" s="88">
        <f t="shared" si="11"/>
        <v>8</v>
      </c>
      <c r="H90" s="98"/>
      <c r="I90" s="105">
        <f t="shared" si="9"/>
        <v>7.2</v>
      </c>
      <c r="J90" s="98"/>
      <c r="K90" s="58"/>
      <c r="L90" s="58"/>
      <c r="M90" s="58"/>
      <c r="N90" s="58"/>
      <c r="O90" s="102"/>
    </row>
    <row r="91" spans="1:15" s="106" customFormat="1" ht="39.75" customHeight="1">
      <c r="A91" s="115">
        <v>9</v>
      </c>
      <c r="B91" s="36" t="s">
        <v>234</v>
      </c>
      <c r="C91" s="37" t="s">
        <v>238</v>
      </c>
      <c r="D91" s="38">
        <v>8</v>
      </c>
      <c r="E91" s="38">
        <f t="shared" si="10"/>
        <v>7.2</v>
      </c>
      <c r="F91" s="5">
        <v>1</v>
      </c>
      <c r="G91" s="88">
        <f>D91*F91</f>
        <v>8</v>
      </c>
      <c r="H91" s="98"/>
      <c r="I91" s="105">
        <f t="shared" si="9"/>
        <v>7.2</v>
      </c>
      <c r="J91" s="98"/>
      <c r="K91" s="58"/>
      <c r="L91" s="58"/>
      <c r="M91" s="58"/>
      <c r="N91" s="58"/>
      <c r="O91" s="102"/>
    </row>
    <row r="92" spans="1:15" ht="12" customHeight="1">
      <c r="A92" s="46">
        <v>10</v>
      </c>
      <c r="B92" s="77" t="s">
        <v>236</v>
      </c>
      <c r="C92" s="74" t="s">
        <v>235</v>
      </c>
      <c r="D92" s="15">
        <v>4</v>
      </c>
      <c r="E92" s="15">
        <f t="shared" si="10"/>
        <v>3.6</v>
      </c>
      <c r="F92" s="40">
        <v>6</v>
      </c>
      <c r="G92" s="88">
        <f>D92*F92</f>
        <v>24</v>
      </c>
      <c r="H92" s="127">
        <f>SUM(G83:G92)</f>
        <v>371.75</v>
      </c>
      <c r="I92" s="105">
        <f t="shared" si="9"/>
        <v>21.6</v>
      </c>
      <c r="J92" s="127">
        <f>SUM(I83:I92)</f>
        <v>334.575</v>
      </c>
      <c r="K92" s="105">
        <f>J92*600.25/4391.35</f>
        <v>45.73278006763295</v>
      </c>
      <c r="L92" s="105">
        <f>SUM(J92:K92)</f>
        <v>380.30778006763296</v>
      </c>
      <c r="M92" s="105">
        <f>L92*5719.89/4392.97</f>
        <v>495.18177181520775</v>
      </c>
      <c r="N92" s="105">
        <f>M92*410.04/6499.34</f>
        <v>31.240761941229074</v>
      </c>
      <c r="O92" s="136">
        <f>SUM(M92:N92)</f>
        <v>526.4225337564368</v>
      </c>
    </row>
    <row r="93" spans="1:15" s="22" customFormat="1" ht="12" customHeight="1">
      <c r="A93" s="19"/>
      <c r="B93" s="10" t="s">
        <v>7</v>
      </c>
      <c r="C93" s="26" t="s">
        <v>82</v>
      </c>
      <c r="D93" s="20"/>
      <c r="E93" s="20"/>
      <c r="F93" s="20"/>
      <c r="G93" s="91"/>
      <c r="H93" s="98"/>
      <c r="I93" s="98"/>
      <c r="J93" s="98"/>
      <c r="K93" s="19"/>
      <c r="L93" s="19"/>
      <c r="M93" s="19"/>
      <c r="N93" s="19"/>
      <c r="O93" s="19"/>
    </row>
    <row r="94" spans="1:15" s="22" customFormat="1" ht="12" customHeight="1">
      <c r="A94" s="19"/>
      <c r="B94" s="10" t="s">
        <v>8</v>
      </c>
      <c r="C94" s="45" t="s">
        <v>91</v>
      </c>
      <c r="D94" s="20"/>
      <c r="E94" s="20"/>
      <c r="F94" s="20"/>
      <c r="G94" s="91"/>
      <c r="H94" s="98"/>
      <c r="I94" s="98"/>
      <c r="J94" s="98"/>
      <c r="K94" s="19"/>
      <c r="L94" s="19"/>
      <c r="M94" s="19"/>
      <c r="N94" s="19"/>
      <c r="O94" s="19"/>
    </row>
    <row r="95" spans="1:15" s="22" customFormat="1" ht="12" customHeight="1">
      <c r="A95" s="19"/>
      <c r="B95" s="10" t="s">
        <v>5</v>
      </c>
      <c r="C95" s="27" t="s">
        <v>83</v>
      </c>
      <c r="D95" s="20"/>
      <c r="E95" s="20"/>
      <c r="F95" s="20"/>
      <c r="G95" s="91"/>
      <c r="H95" s="98"/>
      <c r="I95" s="98"/>
      <c r="J95" s="98"/>
      <c r="K95" s="19"/>
      <c r="L95" s="19"/>
      <c r="M95" s="19"/>
      <c r="N95" s="19"/>
      <c r="O95" s="19"/>
    </row>
    <row r="96" spans="1:15" s="22" customFormat="1" ht="12" customHeight="1">
      <c r="A96" s="19"/>
      <c r="B96" s="10" t="s">
        <v>6</v>
      </c>
      <c r="C96" s="26">
        <v>91112747</v>
      </c>
      <c r="D96" s="20"/>
      <c r="E96" s="20"/>
      <c r="F96" s="20"/>
      <c r="G96" s="91"/>
      <c r="H96" s="98"/>
      <c r="I96" s="98"/>
      <c r="J96" s="98"/>
      <c r="K96" s="19"/>
      <c r="L96" s="19"/>
      <c r="M96" s="19"/>
      <c r="N96" s="19"/>
      <c r="O96" s="19"/>
    </row>
    <row r="97" spans="1:15" ht="12" customHeight="1">
      <c r="A97" s="115">
        <v>1</v>
      </c>
      <c r="B97" s="11" t="s">
        <v>67</v>
      </c>
      <c r="C97" s="39" t="s">
        <v>68</v>
      </c>
      <c r="D97" s="15">
        <v>13</v>
      </c>
      <c r="E97" s="15">
        <f>D97*0.9</f>
        <v>11.700000000000001</v>
      </c>
      <c r="F97" s="40">
        <v>4</v>
      </c>
      <c r="G97" s="88">
        <f>D97*F97</f>
        <v>52</v>
      </c>
      <c r="H97" s="98"/>
      <c r="I97" s="105">
        <f>E97*F97</f>
        <v>46.800000000000004</v>
      </c>
      <c r="J97" s="98"/>
      <c r="K97" s="98"/>
      <c r="L97" s="98"/>
      <c r="M97" s="98"/>
      <c r="N97" s="98"/>
      <c r="O97" s="130"/>
    </row>
    <row r="98" spans="1:15" ht="12" customHeight="1">
      <c r="A98" s="115">
        <v>2</v>
      </c>
      <c r="B98" s="41" t="s">
        <v>62</v>
      </c>
      <c r="C98" s="39" t="s">
        <v>69</v>
      </c>
      <c r="D98" s="15">
        <v>12</v>
      </c>
      <c r="E98" s="15">
        <f>D98*0.9</f>
        <v>10.8</v>
      </c>
      <c r="F98" s="40">
        <v>4</v>
      </c>
      <c r="G98" s="88">
        <f>D98*F98</f>
        <v>48</v>
      </c>
      <c r="H98" s="98"/>
      <c r="I98" s="105">
        <f>E98*F98</f>
        <v>43.2</v>
      </c>
      <c r="J98" s="98"/>
      <c r="K98" s="98"/>
      <c r="L98" s="98"/>
      <c r="M98" s="98"/>
      <c r="N98" s="98"/>
      <c r="O98" s="130"/>
    </row>
    <row r="99" spans="1:15" ht="12" customHeight="1">
      <c r="A99" s="115">
        <v>3</v>
      </c>
      <c r="B99" s="41" t="s">
        <v>70</v>
      </c>
      <c r="C99" s="39" t="s">
        <v>71</v>
      </c>
      <c r="D99" s="15">
        <v>11</v>
      </c>
      <c r="E99" s="15">
        <f>D99*0.9</f>
        <v>9.9</v>
      </c>
      <c r="F99" s="40">
        <v>4</v>
      </c>
      <c r="G99" s="88">
        <f>D99*F99</f>
        <v>44</v>
      </c>
      <c r="H99" s="98"/>
      <c r="I99" s="105">
        <f>E99*F99</f>
        <v>39.6</v>
      </c>
      <c r="J99" s="98"/>
      <c r="K99" s="98"/>
      <c r="L99" s="98"/>
      <c r="M99" s="98"/>
      <c r="N99" s="98"/>
      <c r="O99" s="130"/>
    </row>
    <row r="100" spans="1:15" ht="12" customHeight="1">
      <c r="A100" s="115">
        <v>4</v>
      </c>
      <c r="B100" s="41" t="s">
        <v>72</v>
      </c>
      <c r="C100" s="39" t="s">
        <v>24</v>
      </c>
      <c r="D100" s="15">
        <v>0.6</v>
      </c>
      <c r="E100" s="15">
        <f>D100*0.9</f>
        <v>0.54</v>
      </c>
      <c r="F100" s="40">
        <v>20</v>
      </c>
      <c r="G100" s="88">
        <f>D100*F100</f>
        <v>12</v>
      </c>
      <c r="H100" s="98"/>
      <c r="I100" s="105">
        <f>E100*F100</f>
        <v>10.8</v>
      </c>
      <c r="J100" s="98"/>
      <c r="K100" s="98"/>
      <c r="L100" s="98"/>
      <c r="M100" s="98"/>
      <c r="N100" s="98"/>
      <c r="O100" s="130"/>
    </row>
    <row r="101" spans="1:15" ht="12" customHeight="1">
      <c r="A101" s="115">
        <v>5</v>
      </c>
      <c r="B101" s="41" t="s">
        <v>53</v>
      </c>
      <c r="C101" s="39" t="s">
        <v>77</v>
      </c>
      <c r="D101" s="15">
        <v>60</v>
      </c>
      <c r="E101" s="15">
        <f>D101*0.9</f>
        <v>54</v>
      </c>
      <c r="F101" s="40">
        <v>1</v>
      </c>
      <c r="G101" s="88">
        <f>D101*F101</f>
        <v>60</v>
      </c>
      <c r="H101" s="127">
        <f>SUM(G97:G101)</f>
        <v>216</v>
      </c>
      <c r="I101" s="105">
        <f>E101*F101</f>
        <v>54</v>
      </c>
      <c r="J101" s="127">
        <f>SUM(I97:I101)</f>
        <v>194.4</v>
      </c>
      <c r="K101" s="105">
        <f>J101*600.25/4391.35</f>
        <v>26.572375237683172</v>
      </c>
      <c r="L101" s="105">
        <f>SUM(J101:K101)</f>
        <v>220.97237523768317</v>
      </c>
      <c r="M101" s="105">
        <f>L101*5719.89/4392.97</f>
        <v>287.71825880856727</v>
      </c>
      <c r="N101" s="105">
        <f>M101*410.04/6499.34</f>
        <v>18.151996178360406</v>
      </c>
      <c r="O101" s="128">
        <f>SUM(M101:N101)</f>
        <v>305.87025498692765</v>
      </c>
    </row>
    <row r="102" spans="1:15" s="108" customFormat="1" ht="12" customHeight="1">
      <c r="A102" s="116"/>
      <c r="B102" s="10" t="s">
        <v>7</v>
      </c>
      <c r="C102" s="26" t="s">
        <v>84</v>
      </c>
      <c r="D102" s="34"/>
      <c r="E102" s="34"/>
      <c r="F102" s="28"/>
      <c r="G102" s="89"/>
      <c r="H102" s="98"/>
      <c r="I102" s="107"/>
      <c r="J102" s="98"/>
      <c r="K102" s="107"/>
      <c r="L102" s="107"/>
      <c r="M102" s="107"/>
      <c r="N102" s="107"/>
      <c r="O102" s="107"/>
    </row>
    <row r="103" spans="1:15" s="108" customFormat="1" ht="12" customHeight="1">
      <c r="A103" s="102"/>
      <c r="B103" s="10" t="s">
        <v>8</v>
      </c>
      <c r="C103" s="26" t="s">
        <v>85</v>
      </c>
      <c r="D103" s="8"/>
      <c r="E103" s="8"/>
      <c r="F103" s="28"/>
      <c r="G103" s="89"/>
      <c r="H103" s="98"/>
      <c r="I103" s="107"/>
      <c r="J103" s="98"/>
      <c r="K103" s="107"/>
      <c r="L103" s="107"/>
      <c r="M103" s="107"/>
      <c r="N103" s="107"/>
      <c r="O103" s="107"/>
    </row>
    <row r="104" spans="1:15" s="55" customFormat="1" ht="12" customHeight="1">
      <c r="A104" s="102"/>
      <c r="B104" s="10" t="s">
        <v>5</v>
      </c>
      <c r="C104" s="27" t="s">
        <v>86</v>
      </c>
      <c r="D104" s="8"/>
      <c r="E104" s="8"/>
      <c r="F104" s="28"/>
      <c r="G104" s="89"/>
      <c r="H104" s="98"/>
      <c r="I104" s="72"/>
      <c r="J104" s="98"/>
      <c r="K104" s="72"/>
      <c r="L104" s="72"/>
      <c r="M104" s="72"/>
      <c r="N104" s="72"/>
      <c r="O104" s="129"/>
    </row>
    <row r="105" spans="1:15" s="108" customFormat="1" ht="12" customHeight="1">
      <c r="A105" s="102"/>
      <c r="B105" s="10" t="s">
        <v>6</v>
      </c>
      <c r="C105" s="26">
        <v>96183294</v>
      </c>
      <c r="D105" s="8"/>
      <c r="E105" s="8"/>
      <c r="F105" s="28"/>
      <c r="G105" s="89"/>
      <c r="H105" s="98"/>
      <c r="I105" s="107"/>
      <c r="J105" s="98"/>
      <c r="K105" s="107"/>
      <c r="L105" s="107"/>
      <c r="M105" s="107"/>
      <c r="N105" s="107"/>
      <c r="O105" s="107"/>
    </row>
    <row r="106" spans="1:15" ht="12" customHeight="1">
      <c r="A106" s="7">
        <v>1</v>
      </c>
      <c r="B106" s="5" t="s">
        <v>16</v>
      </c>
      <c r="C106" s="1" t="s">
        <v>17</v>
      </c>
      <c r="D106" s="3">
        <v>5</v>
      </c>
      <c r="E106" s="15">
        <f>D106*0.9</f>
        <v>4.5</v>
      </c>
      <c r="F106" s="5">
        <v>2</v>
      </c>
      <c r="G106" s="88">
        <f>D106*F106</f>
        <v>10</v>
      </c>
      <c r="H106" s="88">
        <v>10</v>
      </c>
      <c r="I106" s="105">
        <f>E106*F106</f>
        <v>9</v>
      </c>
      <c r="J106" s="88">
        <v>9</v>
      </c>
      <c r="K106" s="105">
        <f>J106*600.25/4391.35</f>
        <v>1.2302025573001467</v>
      </c>
      <c r="L106" s="105">
        <f>SUM(J106:K106)</f>
        <v>10.230202557300146</v>
      </c>
      <c r="M106" s="105">
        <f>L106*5719.89/4392.97</f>
        <v>13.32028975965589</v>
      </c>
      <c r="N106" s="105">
        <f>M106*410.04/6499.34</f>
        <v>0.8403701934426112</v>
      </c>
      <c r="O106" s="128">
        <f>SUM(M106:N106)</f>
        <v>14.1606599530985</v>
      </c>
    </row>
    <row r="107" spans="1:15" s="108" customFormat="1" ht="12" customHeight="1">
      <c r="A107" s="116"/>
      <c r="B107" s="10" t="s">
        <v>7</v>
      </c>
      <c r="C107" s="26" t="s">
        <v>64</v>
      </c>
      <c r="D107" s="34"/>
      <c r="E107" s="34"/>
      <c r="F107" s="42"/>
      <c r="G107" s="93"/>
      <c r="H107" s="98"/>
      <c r="I107" s="107"/>
      <c r="J107" s="98"/>
      <c r="K107" s="107"/>
      <c r="L107" s="107"/>
      <c r="M107" s="107"/>
      <c r="N107" s="107"/>
      <c r="O107" s="107"/>
    </row>
    <row r="108" spans="1:15" s="108" customFormat="1" ht="12" customHeight="1">
      <c r="A108" s="102"/>
      <c r="B108" s="10" t="s">
        <v>8</v>
      </c>
      <c r="C108" s="26" t="s">
        <v>65</v>
      </c>
      <c r="D108" s="8"/>
      <c r="E108" s="8"/>
      <c r="F108" s="28"/>
      <c r="G108" s="89"/>
      <c r="H108" s="98"/>
      <c r="I108" s="107"/>
      <c r="J108" s="98"/>
      <c r="K108" s="107"/>
      <c r="L108" s="107"/>
      <c r="M108" s="107"/>
      <c r="N108" s="107"/>
      <c r="O108" s="107"/>
    </row>
    <row r="109" spans="1:15" s="55" customFormat="1" ht="12" customHeight="1">
      <c r="A109" s="102"/>
      <c r="B109" s="10" t="s">
        <v>5</v>
      </c>
      <c r="C109" s="27" t="s">
        <v>66</v>
      </c>
      <c r="D109" s="8"/>
      <c r="E109" s="8"/>
      <c r="F109" s="28"/>
      <c r="G109" s="89"/>
      <c r="H109" s="98"/>
      <c r="I109" s="72"/>
      <c r="J109" s="98"/>
      <c r="K109" s="72"/>
      <c r="L109" s="72"/>
      <c r="M109" s="72"/>
      <c r="N109" s="72"/>
      <c r="O109" s="129"/>
    </row>
    <row r="110" spans="1:15" s="108" customFormat="1" ht="12" customHeight="1">
      <c r="A110" s="102"/>
      <c r="B110" s="10" t="s">
        <v>6</v>
      </c>
      <c r="C110" s="26">
        <v>96446269</v>
      </c>
      <c r="D110" s="8"/>
      <c r="E110" s="8"/>
      <c r="F110" s="28"/>
      <c r="G110" s="89"/>
      <c r="H110" s="88"/>
      <c r="I110" s="107"/>
      <c r="J110" s="88"/>
      <c r="K110" s="107"/>
      <c r="L110" s="107"/>
      <c r="M110" s="107"/>
      <c r="N110" s="107"/>
      <c r="O110" s="107"/>
    </row>
    <row r="111" spans="1:15" ht="12" customHeight="1">
      <c r="A111" s="7">
        <v>1</v>
      </c>
      <c r="B111" s="5" t="s">
        <v>16</v>
      </c>
      <c r="C111" s="1" t="s">
        <v>17</v>
      </c>
      <c r="D111" s="3">
        <v>5</v>
      </c>
      <c r="E111" s="15">
        <f>D111*0.9</f>
        <v>4.5</v>
      </c>
      <c r="F111" s="5">
        <v>1</v>
      </c>
      <c r="G111" s="88">
        <f>D111*F111</f>
        <v>5</v>
      </c>
      <c r="H111" s="88">
        <v>5</v>
      </c>
      <c r="I111" s="105">
        <f>E111*F111</f>
        <v>4.5</v>
      </c>
      <c r="J111" s="88">
        <v>4.5</v>
      </c>
      <c r="K111" s="105">
        <f>J111*600.25/4391.35</f>
        <v>0.6151012786500734</v>
      </c>
      <c r="L111" s="105">
        <f>SUM(J111:K111)</f>
        <v>5.115101278650073</v>
      </c>
      <c r="M111" s="105">
        <f>L111*5719.89/4392.97</f>
        <v>6.660144879827945</v>
      </c>
      <c r="N111" s="105">
        <f>M111*410.04/6499.34</f>
        <v>0.4201850967213056</v>
      </c>
      <c r="O111" s="136">
        <f>SUM(M111:N111)</f>
        <v>7.08032997654925</v>
      </c>
    </row>
    <row r="112" spans="1:15" s="103" customFormat="1" ht="12" customHeight="1">
      <c r="A112" s="102"/>
      <c r="B112" s="10" t="s">
        <v>7</v>
      </c>
      <c r="C112" s="17" t="s">
        <v>102</v>
      </c>
      <c r="D112" s="12"/>
      <c r="E112" s="12"/>
      <c r="F112" s="13"/>
      <c r="G112" s="85"/>
      <c r="H112" s="102"/>
      <c r="I112" s="102"/>
      <c r="J112" s="102"/>
      <c r="K112" s="102"/>
      <c r="L112" s="102"/>
      <c r="M112" s="102"/>
      <c r="N112" s="102"/>
      <c r="O112" s="102"/>
    </row>
    <row r="113" spans="1:15" s="103" customFormat="1" ht="12" customHeight="1">
      <c r="A113" s="102"/>
      <c r="B113" s="10" t="s">
        <v>8</v>
      </c>
      <c r="C113" s="17" t="s">
        <v>103</v>
      </c>
      <c r="D113" s="12"/>
      <c r="E113" s="12"/>
      <c r="F113" s="13"/>
      <c r="G113" s="85"/>
      <c r="H113" s="102"/>
      <c r="I113" s="102"/>
      <c r="J113" s="102"/>
      <c r="K113" s="102"/>
      <c r="L113" s="102"/>
      <c r="M113" s="102"/>
      <c r="N113" s="102"/>
      <c r="O113" s="102"/>
    </row>
    <row r="114" spans="1:15" s="103" customFormat="1" ht="12" customHeight="1">
      <c r="A114" s="102"/>
      <c r="B114" s="10" t="s">
        <v>5</v>
      </c>
      <c r="C114" s="18" t="s">
        <v>104</v>
      </c>
      <c r="D114" s="12"/>
      <c r="E114" s="12"/>
      <c r="F114" s="13"/>
      <c r="G114" s="85"/>
      <c r="H114" s="102"/>
      <c r="I114" s="102"/>
      <c r="J114" s="102"/>
      <c r="K114" s="102"/>
      <c r="L114" s="102"/>
      <c r="M114" s="102"/>
      <c r="N114" s="102"/>
      <c r="O114" s="102"/>
    </row>
    <row r="115" spans="1:15" s="103" customFormat="1" ht="12" customHeight="1">
      <c r="A115" s="102"/>
      <c r="B115" s="10" t="s">
        <v>6</v>
      </c>
      <c r="C115" s="17" t="s">
        <v>105</v>
      </c>
      <c r="D115" s="12"/>
      <c r="E115" s="12"/>
      <c r="F115" s="13"/>
      <c r="G115" s="85"/>
      <c r="H115" s="102"/>
      <c r="I115" s="102"/>
      <c r="J115" s="102"/>
      <c r="K115" s="102"/>
      <c r="L115" s="102"/>
      <c r="M115" s="102"/>
      <c r="N115" s="102"/>
      <c r="O115" s="102"/>
    </row>
    <row r="116" spans="1:15" ht="12" customHeight="1">
      <c r="A116" s="51">
        <v>1</v>
      </c>
      <c r="B116" s="117">
        <v>1555</v>
      </c>
      <c r="C116" s="118" t="s">
        <v>106</v>
      </c>
      <c r="D116" s="59">
        <v>7</v>
      </c>
      <c r="E116" s="15">
        <f>D116*0.9</f>
        <v>6.3</v>
      </c>
      <c r="F116" s="25">
        <v>2</v>
      </c>
      <c r="G116" s="88">
        <f>(D116*F116)</f>
        <v>14</v>
      </c>
      <c r="H116" s="102"/>
      <c r="I116" s="105">
        <f>E116*F116</f>
        <v>12.6</v>
      </c>
      <c r="J116" s="102"/>
      <c r="K116" s="98"/>
      <c r="L116" s="98"/>
      <c r="M116" s="98"/>
      <c r="N116" s="98"/>
      <c r="O116" s="130"/>
    </row>
    <row r="117" spans="1:15" s="55" customFormat="1" ht="12" customHeight="1">
      <c r="A117" s="51">
        <v>2</v>
      </c>
      <c r="B117" s="52" t="s">
        <v>53</v>
      </c>
      <c r="C117" s="14" t="s">
        <v>54</v>
      </c>
      <c r="D117" s="53">
        <v>60</v>
      </c>
      <c r="E117" s="15">
        <f>D117*0.9</f>
        <v>54</v>
      </c>
      <c r="F117" s="54">
        <v>1</v>
      </c>
      <c r="G117" s="88">
        <f>(D117*F117)</f>
        <v>60</v>
      </c>
      <c r="H117" s="72"/>
      <c r="I117" s="105">
        <f>E117*F117</f>
        <v>54</v>
      </c>
      <c r="J117" s="72"/>
      <c r="K117" s="72"/>
      <c r="L117" s="72"/>
      <c r="M117" s="72"/>
      <c r="N117" s="72"/>
      <c r="O117" s="129"/>
    </row>
    <row r="118" spans="1:15" s="55" customFormat="1" ht="12" customHeight="1">
      <c r="A118" s="51">
        <v>3</v>
      </c>
      <c r="B118" s="11">
        <v>5753</v>
      </c>
      <c r="C118" s="56" t="s">
        <v>107</v>
      </c>
      <c r="D118" s="53">
        <v>5.25</v>
      </c>
      <c r="E118" s="15">
        <f>D118*0.9</f>
        <v>4.7250000000000005</v>
      </c>
      <c r="F118" s="54">
        <v>20</v>
      </c>
      <c r="G118" s="88">
        <f>(D118*F118)</f>
        <v>105</v>
      </c>
      <c r="H118" s="72"/>
      <c r="I118" s="105">
        <f>E118*F118</f>
        <v>94.50000000000001</v>
      </c>
      <c r="J118" s="72"/>
      <c r="K118" s="72"/>
      <c r="L118" s="72"/>
      <c r="M118" s="72"/>
      <c r="N118" s="72"/>
      <c r="O118" s="129"/>
    </row>
    <row r="119" spans="1:15" s="55" customFormat="1" ht="12" customHeight="1">
      <c r="A119" s="51">
        <v>4</v>
      </c>
      <c r="B119" s="75" t="s">
        <v>108</v>
      </c>
      <c r="C119" s="14" t="s">
        <v>109</v>
      </c>
      <c r="D119" s="53">
        <v>7</v>
      </c>
      <c r="E119" s="15">
        <f>D119*0.9</f>
        <v>6.3</v>
      </c>
      <c r="F119" s="54">
        <v>9</v>
      </c>
      <c r="G119" s="88">
        <f>(D119*F119)</f>
        <v>63</v>
      </c>
      <c r="H119" s="72"/>
      <c r="I119" s="105">
        <f>E119*F119</f>
        <v>56.699999999999996</v>
      </c>
      <c r="J119" s="72"/>
      <c r="K119" s="72"/>
      <c r="L119" s="72"/>
      <c r="M119" s="72"/>
      <c r="N119" s="72"/>
      <c r="O119" s="129"/>
    </row>
    <row r="120" spans="1:15" s="69" customFormat="1" ht="12" customHeight="1">
      <c r="A120" s="51">
        <v>5</v>
      </c>
      <c r="B120" s="75" t="s">
        <v>73</v>
      </c>
      <c r="C120" s="1" t="s">
        <v>74</v>
      </c>
      <c r="D120" s="3">
        <v>5</v>
      </c>
      <c r="E120" s="15">
        <f>D120*0.9</f>
        <v>4.5</v>
      </c>
      <c r="F120" s="5">
        <v>1</v>
      </c>
      <c r="G120" s="88">
        <f>(D120*F120)</f>
        <v>5</v>
      </c>
      <c r="H120" s="113">
        <f>SUM(G116:G120)</f>
        <v>247</v>
      </c>
      <c r="I120" s="105">
        <f>E120*F120</f>
        <v>4.5</v>
      </c>
      <c r="J120" s="113">
        <f>SUM(I116:I120)</f>
        <v>222.3</v>
      </c>
      <c r="K120" s="105">
        <f>J120*600.25/4391.35</f>
        <v>30.386003165313628</v>
      </c>
      <c r="L120" s="105">
        <f>SUM(J120:K120)</f>
        <v>252.68600316531365</v>
      </c>
      <c r="M120" s="105">
        <f>L120*5719.89/4392.97</f>
        <v>329.0111570635005</v>
      </c>
      <c r="N120" s="105">
        <f>M120*410.04/6499.34</f>
        <v>20.7571437780325</v>
      </c>
      <c r="O120" s="136">
        <f>SUM(M120:N120)</f>
        <v>349.768300841533</v>
      </c>
    </row>
    <row r="121" spans="1:15" s="103" customFormat="1" ht="12" customHeight="1">
      <c r="A121" s="116"/>
      <c r="B121" s="10" t="s">
        <v>7</v>
      </c>
      <c r="C121" s="26" t="s">
        <v>110</v>
      </c>
      <c r="D121" s="8"/>
      <c r="E121" s="8"/>
      <c r="F121" s="9"/>
      <c r="G121" s="85"/>
      <c r="H121" s="102"/>
      <c r="I121" s="102"/>
      <c r="J121" s="102"/>
      <c r="K121" s="102"/>
      <c r="L121" s="102"/>
      <c r="M121" s="102"/>
      <c r="N121" s="102"/>
      <c r="O121" s="102"/>
    </row>
    <row r="122" spans="1:15" s="103" customFormat="1" ht="12" customHeight="1">
      <c r="A122" s="102"/>
      <c r="B122" s="10" t="s">
        <v>8</v>
      </c>
      <c r="C122" s="26" t="s">
        <v>111</v>
      </c>
      <c r="D122" s="8"/>
      <c r="E122" s="8"/>
      <c r="F122" s="9"/>
      <c r="G122" s="85"/>
      <c r="H122" s="102"/>
      <c r="I122" s="102"/>
      <c r="J122" s="102"/>
      <c r="K122" s="102"/>
      <c r="L122" s="102"/>
      <c r="M122" s="102"/>
      <c r="N122" s="102"/>
      <c r="O122" s="102"/>
    </row>
    <row r="123" spans="1:15" s="103" customFormat="1" ht="12" customHeight="1">
      <c r="A123" s="102"/>
      <c r="B123" s="10" t="s">
        <v>5</v>
      </c>
      <c r="C123" s="27" t="s">
        <v>112</v>
      </c>
      <c r="D123" s="8"/>
      <c r="E123" s="8"/>
      <c r="F123" s="9"/>
      <c r="G123" s="85"/>
      <c r="H123" s="102"/>
      <c r="I123" s="102"/>
      <c r="J123" s="102"/>
      <c r="K123" s="102"/>
      <c r="L123" s="102"/>
      <c r="M123" s="102"/>
      <c r="N123" s="102"/>
      <c r="O123" s="102"/>
    </row>
    <row r="124" spans="1:15" s="103" customFormat="1" ht="12" customHeight="1">
      <c r="A124" s="102"/>
      <c r="B124" s="10" t="s">
        <v>6</v>
      </c>
      <c r="C124" s="26">
        <v>97613834</v>
      </c>
      <c r="D124" s="8"/>
      <c r="E124" s="8"/>
      <c r="F124" s="9"/>
      <c r="G124" s="85"/>
      <c r="H124" s="102"/>
      <c r="I124" s="102"/>
      <c r="J124" s="102"/>
      <c r="K124" s="102"/>
      <c r="L124" s="102"/>
      <c r="M124" s="102"/>
      <c r="N124" s="102"/>
      <c r="O124" s="102"/>
    </row>
    <row r="125" spans="1:15" s="120" customFormat="1" ht="12" customHeight="1">
      <c r="A125" s="46">
        <v>1</v>
      </c>
      <c r="B125" s="50" t="s">
        <v>12</v>
      </c>
      <c r="C125" s="48" t="s">
        <v>13</v>
      </c>
      <c r="D125" s="49">
        <v>5</v>
      </c>
      <c r="E125" s="15">
        <f>D125*0.9</f>
        <v>4.5</v>
      </c>
      <c r="F125" s="47">
        <v>2</v>
      </c>
      <c r="G125" s="88">
        <f>(D125*F125)</f>
        <v>10</v>
      </c>
      <c r="H125" s="119"/>
      <c r="I125" s="105">
        <f>E125*F125</f>
        <v>9</v>
      </c>
      <c r="J125" s="119"/>
      <c r="K125" s="119"/>
      <c r="L125" s="119"/>
      <c r="M125" s="119"/>
      <c r="N125" s="119"/>
      <c r="O125" s="130"/>
    </row>
    <row r="126" spans="1:15" s="120" customFormat="1" ht="12" customHeight="1">
      <c r="A126" s="46">
        <v>2</v>
      </c>
      <c r="B126" s="50" t="s">
        <v>16</v>
      </c>
      <c r="C126" s="48" t="s">
        <v>17</v>
      </c>
      <c r="D126" s="49">
        <v>5</v>
      </c>
      <c r="E126" s="15">
        <f>D126*0.9</f>
        <v>4.5</v>
      </c>
      <c r="F126" s="47">
        <v>1</v>
      </c>
      <c r="G126" s="88">
        <f>(D126*F126)</f>
        <v>5</v>
      </c>
      <c r="H126" s="121"/>
      <c r="I126" s="105">
        <f>E126*F126</f>
        <v>4.5</v>
      </c>
      <c r="J126" s="121"/>
      <c r="K126" s="119"/>
      <c r="L126" s="119"/>
      <c r="M126" s="119"/>
      <c r="N126" s="119"/>
      <c r="O126" s="130"/>
    </row>
    <row r="127" spans="1:15" s="120" customFormat="1" ht="12" customHeight="1">
      <c r="A127" s="46">
        <v>3</v>
      </c>
      <c r="B127" s="50" t="s">
        <v>14</v>
      </c>
      <c r="C127" s="48" t="s">
        <v>15</v>
      </c>
      <c r="D127" s="49">
        <v>5</v>
      </c>
      <c r="E127" s="15">
        <f>D127*0.9</f>
        <v>4.5</v>
      </c>
      <c r="F127" s="47">
        <v>2</v>
      </c>
      <c r="G127" s="88">
        <f>(D127*F127)</f>
        <v>10</v>
      </c>
      <c r="H127" s="121">
        <f>SUM(G125:G127)</f>
        <v>25</v>
      </c>
      <c r="I127" s="105">
        <f>E127*F127</f>
        <v>9</v>
      </c>
      <c r="J127" s="121">
        <f>SUM(I125:I127)</f>
        <v>22.5</v>
      </c>
      <c r="K127" s="105">
        <f>J127*600.25/4391.35</f>
        <v>3.075506393250367</v>
      </c>
      <c r="L127" s="105">
        <f>SUM(J127:K127)</f>
        <v>25.575506393250368</v>
      </c>
      <c r="M127" s="105">
        <f>L127*5719.89/4392.97</f>
        <v>33.30072439913973</v>
      </c>
      <c r="N127" s="105">
        <f>M127*410.04/6499.34</f>
        <v>2.1009254836065288</v>
      </c>
      <c r="O127" s="136">
        <f>SUM(M127:N127)</f>
        <v>35.40164988274626</v>
      </c>
    </row>
    <row r="128" spans="1:15" s="103" customFormat="1" ht="12" customHeight="1">
      <c r="A128" s="116"/>
      <c r="B128" s="10" t="s">
        <v>7</v>
      </c>
      <c r="C128" s="26" t="s">
        <v>219</v>
      </c>
      <c r="D128" s="8"/>
      <c r="E128" s="8"/>
      <c r="F128" s="9"/>
      <c r="G128" s="85"/>
      <c r="H128" s="102"/>
      <c r="I128" s="102"/>
      <c r="J128" s="102"/>
      <c r="K128" s="102"/>
      <c r="L128" s="102"/>
      <c r="M128" s="102"/>
      <c r="N128" s="102"/>
      <c r="O128" s="102"/>
    </row>
    <row r="129" spans="1:15" s="103" customFormat="1" ht="12" customHeight="1">
      <c r="A129" s="102"/>
      <c r="B129" s="10" t="s">
        <v>8</v>
      </c>
      <c r="C129" s="26" t="s">
        <v>220</v>
      </c>
      <c r="D129" s="8"/>
      <c r="E129" s="8"/>
      <c r="F129" s="9"/>
      <c r="G129" s="85"/>
      <c r="H129" s="102"/>
      <c r="I129" s="102"/>
      <c r="J129" s="102"/>
      <c r="K129" s="102"/>
      <c r="L129" s="102"/>
      <c r="M129" s="102"/>
      <c r="N129" s="102"/>
      <c r="O129" s="102"/>
    </row>
    <row r="130" spans="1:15" s="103" customFormat="1" ht="12" customHeight="1">
      <c r="A130" s="102"/>
      <c r="B130" s="10" t="s">
        <v>5</v>
      </c>
      <c r="C130" s="27" t="s">
        <v>221</v>
      </c>
      <c r="D130" s="8"/>
      <c r="E130" s="8"/>
      <c r="F130" s="9"/>
      <c r="G130" s="85"/>
      <c r="H130" s="102"/>
      <c r="I130" s="102"/>
      <c r="J130" s="102"/>
      <c r="K130" s="102"/>
      <c r="L130" s="102"/>
      <c r="M130" s="102"/>
      <c r="N130" s="102"/>
      <c r="O130" s="102"/>
    </row>
    <row r="131" spans="1:15" s="103" customFormat="1" ht="12" customHeight="1">
      <c r="A131" s="102"/>
      <c r="B131" s="10" t="s">
        <v>6</v>
      </c>
      <c r="C131" s="26">
        <v>96166608</v>
      </c>
      <c r="D131" s="8"/>
      <c r="E131" s="8"/>
      <c r="F131" s="9"/>
      <c r="G131" s="85"/>
      <c r="H131" s="102"/>
      <c r="I131" s="102"/>
      <c r="J131" s="102"/>
      <c r="K131" s="102"/>
      <c r="L131" s="102"/>
      <c r="M131" s="102"/>
      <c r="N131" s="102"/>
      <c r="O131" s="102"/>
    </row>
    <row r="132" spans="1:15" s="120" customFormat="1" ht="12" customHeight="1">
      <c r="A132" s="46">
        <v>1</v>
      </c>
      <c r="B132" s="50" t="s">
        <v>12</v>
      </c>
      <c r="C132" s="48" t="s">
        <v>13</v>
      </c>
      <c r="D132" s="49">
        <v>5</v>
      </c>
      <c r="E132" s="15">
        <f>D132*0.9</f>
        <v>4.5</v>
      </c>
      <c r="F132" s="47">
        <v>2</v>
      </c>
      <c r="G132" s="88">
        <f>(D132*F132)</f>
        <v>10</v>
      </c>
      <c r="H132" s="119"/>
      <c r="I132" s="105">
        <f>E132*F132</f>
        <v>9</v>
      </c>
      <c r="J132" s="119"/>
      <c r="K132" s="119"/>
      <c r="L132" s="119"/>
      <c r="M132" s="119"/>
      <c r="N132" s="119"/>
      <c r="O132" s="130"/>
    </row>
    <row r="133" spans="1:15" s="120" customFormat="1" ht="12" customHeight="1">
      <c r="A133" s="46">
        <v>2</v>
      </c>
      <c r="B133" s="50" t="s">
        <v>16</v>
      </c>
      <c r="C133" s="48" t="s">
        <v>17</v>
      </c>
      <c r="D133" s="49">
        <v>5</v>
      </c>
      <c r="E133" s="15">
        <f>D133*0.9</f>
        <v>4.5</v>
      </c>
      <c r="F133" s="47">
        <v>2</v>
      </c>
      <c r="G133" s="88">
        <f>(D133*F133)</f>
        <v>10</v>
      </c>
      <c r="H133" s="121"/>
      <c r="I133" s="105">
        <f>E133*F133</f>
        <v>9</v>
      </c>
      <c r="J133" s="121"/>
      <c r="K133" s="119"/>
      <c r="L133" s="119"/>
      <c r="M133" s="119"/>
      <c r="N133" s="119"/>
      <c r="O133" s="130"/>
    </row>
    <row r="134" spans="1:15" s="120" customFormat="1" ht="12" customHeight="1">
      <c r="A134" s="46">
        <v>3</v>
      </c>
      <c r="B134" s="50" t="s">
        <v>14</v>
      </c>
      <c r="C134" s="48" t="s">
        <v>15</v>
      </c>
      <c r="D134" s="49">
        <v>5</v>
      </c>
      <c r="E134" s="15">
        <f>D134*0.9</f>
        <v>4.5</v>
      </c>
      <c r="F134" s="47">
        <v>2</v>
      </c>
      <c r="G134" s="88">
        <f>(D134*F134)</f>
        <v>10</v>
      </c>
      <c r="H134" s="121"/>
      <c r="I134" s="105">
        <f>E134*F134</f>
        <v>9</v>
      </c>
      <c r="J134" s="121"/>
      <c r="K134" s="119"/>
      <c r="L134" s="119"/>
      <c r="M134" s="119"/>
      <c r="N134" s="119"/>
      <c r="O134" s="130"/>
    </row>
    <row r="135" spans="1:15" s="69" customFormat="1" ht="12" customHeight="1">
      <c r="A135" s="46">
        <v>4</v>
      </c>
      <c r="B135" s="5" t="s">
        <v>100</v>
      </c>
      <c r="C135" s="1" t="s">
        <v>191</v>
      </c>
      <c r="D135" s="3">
        <v>5.5</v>
      </c>
      <c r="E135" s="15">
        <f>D135*0.9</f>
        <v>4.95</v>
      </c>
      <c r="F135" s="47">
        <v>2</v>
      </c>
      <c r="G135" s="88">
        <f>(D135*F135)</f>
        <v>11</v>
      </c>
      <c r="H135" s="99"/>
      <c r="I135" s="105">
        <f>E135*F135</f>
        <v>9.9</v>
      </c>
      <c r="J135" s="99"/>
      <c r="K135" s="99"/>
      <c r="L135" s="99"/>
      <c r="M135" s="99"/>
      <c r="N135" s="99"/>
      <c r="O135" s="130"/>
    </row>
    <row r="136" spans="1:15" s="69" customFormat="1" ht="12" customHeight="1">
      <c r="A136" s="46">
        <v>5</v>
      </c>
      <c r="B136" s="36">
        <v>5753</v>
      </c>
      <c r="C136" s="37" t="s">
        <v>107</v>
      </c>
      <c r="D136" s="3">
        <v>5.25</v>
      </c>
      <c r="E136" s="15">
        <f>D136*0.9</f>
        <v>4.7250000000000005</v>
      </c>
      <c r="F136" s="5">
        <v>14</v>
      </c>
      <c r="G136" s="88">
        <f>(D136*F136)</f>
        <v>73.5</v>
      </c>
      <c r="H136" s="113">
        <f>SUM(G132:G136)</f>
        <v>114.5</v>
      </c>
      <c r="I136" s="105">
        <f>E136*F136</f>
        <v>66.15</v>
      </c>
      <c r="J136" s="113">
        <f>SUM(I132:I136)</f>
        <v>103.05000000000001</v>
      </c>
      <c r="K136" s="105">
        <f>J136*600.25/4391.35</f>
        <v>14.085819281086682</v>
      </c>
      <c r="L136" s="105">
        <f>SUM(J136:K136)</f>
        <v>117.1358192810867</v>
      </c>
      <c r="M136" s="105">
        <f>L136*5719.89/4392.97</f>
        <v>152.51731774805995</v>
      </c>
      <c r="N136" s="105">
        <f>M136*410.04/6499.34</f>
        <v>9.6222387149179</v>
      </c>
      <c r="O136" s="136">
        <f>SUM(M136:N136)</f>
        <v>162.13955646297785</v>
      </c>
    </row>
    <row r="137" spans="1:15" s="103" customFormat="1" ht="12" customHeight="1">
      <c r="A137" s="102"/>
      <c r="B137" s="10" t="s">
        <v>7</v>
      </c>
      <c r="C137" s="26" t="s">
        <v>37</v>
      </c>
      <c r="D137" s="8"/>
      <c r="E137" s="8"/>
      <c r="F137" s="9"/>
      <c r="G137" s="85"/>
      <c r="H137" s="102"/>
      <c r="I137" s="102"/>
      <c r="J137" s="102"/>
      <c r="K137" s="102"/>
      <c r="L137" s="102"/>
      <c r="M137" s="102"/>
      <c r="N137" s="102"/>
      <c r="O137" s="102"/>
    </row>
    <row r="138" spans="1:15" s="103" customFormat="1" ht="12" customHeight="1">
      <c r="A138" s="102"/>
      <c r="B138" s="10" t="s">
        <v>8</v>
      </c>
      <c r="C138" s="26" t="s">
        <v>38</v>
      </c>
      <c r="D138" s="8"/>
      <c r="E138" s="8"/>
      <c r="F138" s="9"/>
      <c r="G138" s="85"/>
      <c r="H138" s="102"/>
      <c r="I138" s="102"/>
      <c r="J138" s="102"/>
      <c r="K138" s="102"/>
      <c r="L138" s="102"/>
      <c r="M138" s="102"/>
      <c r="N138" s="102"/>
      <c r="O138" s="102"/>
    </row>
    <row r="139" spans="1:15" s="103" customFormat="1" ht="12" customHeight="1">
      <c r="A139" s="102"/>
      <c r="B139" s="10" t="s">
        <v>5</v>
      </c>
      <c r="C139" s="27" t="s">
        <v>39</v>
      </c>
      <c r="D139" s="8"/>
      <c r="E139" s="8"/>
      <c r="F139" s="9"/>
      <c r="G139" s="85"/>
      <c r="H139" s="102"/>
      <c r="I139" s="102"/>
      <c r="J139" s="102"/>
      <c r="K139" s="102"/>
      <c r="L139" s="102"/>
      <c r="M139" s="102"/>
      <c r="N139" s="102"/>
      <c r="O139" s="102"/>
    </row>
    <row r="140" spans="1:15" s="103" customFormat="1" ht="12" customHeight="1">
      <c r="A140" s="102"/>
      <c r="B140" s="10" t="s">
        <v>6</v>
      </c>
      <c r="C140" s="26">
        <v>81330431</v>
      </c>
      <c r="D140" s="8"/>
      <c r="E140" s="8"/>
      <c r="F140" s="9"/>
      <c r="G140" s="85"/>
      <c r="H140" s="102"/>
      <c r="I140" s="102"/>
      <c r="J140" s="102"/>
      <c r="K140" s="102"/>
      <c r="L140" s="102"/>
      <c r="M140" s="102"/>
      <c r="N140" s="102"/>
      <c r="O140" s="102"/>
    </row>
    <row r="141" spans="1:15" s="69" customFormat="1" ht="12" customHeight="1">
      <c r="A141" s="46">
        <v>1</v>
      </c>
      <c r="B141" s="36" t="s">
        <v>40</v>
      </c>
      <c r="C141" s="37" t="s">
        <v>41</v>
      </c>
      <c r="D141" s="3">
        <v>0.6</v>
      </c>
      <c r="E141" s="15">
        <f>D141*0.9</f>
        <v>0.54</v>
      </c>
      <c r="F141" s="5">
        <v>10</v>
      </c>
      <c r="G141" s="88">
        <f>D141*F141</f>
        <v>6</v>
      </c>
      <c r="H141" s="99"/>
      <c r="I141" s="105">
        <f>E141*F141</f>
        <v>5.4</v>
      </c>
      <c r="J141" s="99"/>
      <c r="K141" s="99"/>
      <c r="L141" s="99"/>
      <c r="M141" s="99"/>
      <c r="N141" s="99"/>
      <c r="O141" s="130"/>
    </row>
    <row r="142" spans="1:15" s="69" customFormat="1" ht="12" customHeight="1">
      <c r="A142" s="46">
        <v>2</v>
      </c>
      <c r="B142" s="36" t="s">
        <v>239</v>
      </c>
      <c r="C142" s="37" t="s">
        <v>241</v>
      </c>
      <c r="D142" s="3">
        <v>6</v>
      </c>
      <c r="E142" s="15">
        <f>D142*0.9</f>
        <v>5.4</v>
      </c>
      <c r="F142" s="5">
        <v>1</v>
      </c>
      <c r="G142" s="88">
        <f>D142*F142</f>
        <v>6</v>
      </c>
      <c r="H142" s="99"/>
      <c r="I142" s="105">
        <f>E142*F142</f>
        <v>5.4</v>
      </c>
      <c r="J142" s="99"/>
      <c r="K142" s="99"/>
      <c r="L142" s="99"/>
      <c r="M142" s="99"/>
      <c r="N142" s="99"/>
      <c r="O142" s="130"/>
    </row>
    <row r="143" spans="1:15" s="103" customFormat="1" ht="12" customHeight="1">
      <c r="A143" s="7">
        <v>3</v>
      </c>
      <c r="B143" s="5">
        <v>6704</v>
      </c>
      <c r="C143" s="1" t="s">
        <v>240</v>
      </c>
      <c r="D143" s="3">
        <v>32</v>
      </c>
      <c r="E143" s="15">
        <f>D143*0.9</f>
        <v>28.8</v>
      </c>
      <c r="F143" s="5">
        <v>1</v>
      </c>
      <c r="G143" s="88">
        <f>D143*F143</f>
        <v>32</v>
      </c>
      <c r="H143" s="121"/>
      <c r="I143" s="105">
        <f>E143*F143</f>
        <v>28.8</v>
      </c>
      <c r="J143" s="121"/>
      <c r="K143" s="102"/>
      <c r="L143" s="102"/>
      <c r="M143" s="102"/>
      <c r="N143" s="102"/>
      <c r="O143" s="102"/>
    </row>
    <row r="144" spans="1:15" s="103" customFormat="1" ht="12" customHeight="1">
      <c r="A144" s="7">
        <v>4</v>
      </c>
      <c r="B144" s="5" t="s">
        <v>53</v>
      </c>
      <c r="C144" s="1" t="s">
        <v>54</v>
      </c>
      <c r="D144" s="3">
        <v>60</v>
      </c>
      <c r="E144" s="15">
        <f>D144*0.9</f>
        <v>54</v>
      </c>
      <c r="F144" s="5">
        <v>1</v>
      </c>
      <c r="G144" s="88">
        <f>D144*F144</f>
        <v>60</v>
      </c>
      <c r="H144" s="88">
        <f>SUM(G141:G144)</f>
        <v>104</v>
      </c>
      <c r="I144" s="105">
        <f>E144*F144</f>
        <v>54</v>
      </c>
      <c r="J144" s="88">
        <f>SUM(I141:I144)</f>
        <v>93.6</v>
      </c>
      <c r="K144" s="105">
        <f>J144*600.25/4391.35</f>
        <v>12.794106595921525</v>
      </c>
      <c r="L144" s="105">
        <f>SUM(J144:K144)</f>
        <v>106.39410659592151</v>
      </c>
      <c r="M144" s="105">
        <f>L144*5719.89/4392.97</f>
        <v>138.53101350042124</v>
      </c>
      <c r="N144" s="105">
        <f>M144*410.04/6499.34</f>
        <v>8.739850011803156</v>
      </c>
      <c r="O144" s="136">
        <f>SUM(M144:N144)</f>
        <v>147.2708635122244</v>
      </c>
    </row>
    <row r="145" spans="1:15" s="103" customFormat="1" ht="12" customHeight="1">
      <c r="A145" s="116"/>
      <c r="B145" s="10" t="s">
        <v>7</v>
      </c>
      <c r="C145" s="26" t="s">
        <v>116</v>
      </c>
      <c r="D145" s="8"/>
      <c r="E145" s="8"/>
      <c r="F145" s="9"/>
      <c r="G145" s="85"/>
      <c r="H145" s="102"/>
      <c r="I145" s="102"/>
      <c r="J145" s="102"/>
      <c r="K145" s="102"/>
      <c r="L145" s="102"/>
      <c r="M145" s="102"/>
      <c r="N145" s="102"/>
      <c r="O145" s="102"/>
    </row>
    <row r="146" spans="1:15" s="103" customFormat="1" ht="12" customHeight="1">
      <c r="A146" s="102"/>
      <c r="B146" s="10" t="s">
        <v>8</v>
      </c>
      <c r="C146" s="26" t="s">
        <v>117</v>
      </c>
      <c r="D146" s="8"/>
      <c r="E146" s="8"/>
      <c r="F146" s="9"/>
      <c r="G146" s="85"/>
      <c r="H146" s="102"/>
      <c r="I146" s="102"/>
      <c r="J146" s="102"/>
      <c r="K146" s="102"/>
      <c r="L146" s="102"/>
      <c r="M146" s="102"/>
      <c r="N146" s="102"/>
      <c r="O146" s="102"/>
    </row>
    <row r="147" spans="1:15" s="120" customFormat="1" ht="12" customHeight="1">
      <c r="A147" s="102"/>
      <c r="B147" s="10" t="s">
        <v>5</v>
      </c>
      <c r="C147" s="27" t="s">
        <v>118</v>
      </c>
      <c r="D147" s="8"/>
      <c r="E147" s="8"/>
      <c r="F147" s="9"/>
      <c r="G147" s="85"/>
      <c r="H147" s="121"/>
      <c r="I147" s="119"/>
      <c r="J147" s="121"/>
      <c r="K147" s="119"/>
      <c r="L147" s="119"/>
      <c r="M147" s="119"/>
      <c r="N147" s="119"/>
      <c r="O147" s="130"/>
    </row>
    <row r="148" spans="1:15" s="120" customFormat="1" ht="12" customHeight="1">
      <c r="A148" s="102"/>
      <c r="B148" s="10" t="s">
        <v>6</v>
      </c>
      <c r="C148" s="26" t="s">
        <v>119</v>
      </c>
      <c r="D148" s="8"/>
      <c r="E148" s="8"/>
      <c r="F148" s="9"/>
      <c r="G148" s="85"/>
      <c r="H148" s="121"/>
      <c r="I148" s="119"/>
      <c r="J148" s="121"/>
      <c r="K148" s="119"/>
      <c r="L148" s="119"/>
      <c r="M148" s="119"/>
      <c r="N148" s="119"/>
      <c r="O148" s="130"/>
    </row>
    <row r="149" spans="1:15" s="120" customFormat="1" ht="56.25" customHeight="1">
      <c r="A149" s="57">
        <v>1</v>
      </c>
      <c r="B149" s="11" t="s">
        <v>120</v>
      </c>
      <c r="C149" s="58" t="s">
        <v>121</v>
      </c>
      <c r="D149" s="59">
        <v>8</v>
      </c>
      <c r="E149" s="59">
        <f>D149*0.9</f>
        <v>7.2</v>
      </c>
      <c r="F149" s="25">
        <v>1</v>
      </c>
      <c r="G149" s="88">
        <f>(D149*F149)</f>
        <v>8</v>
      </c>
      <c r="H149" s="121"/>
      <c r="I149" s="105">
        <f>E149*F149</f>
        <v>7.2</v>
      </c>
      <c r="J149" s="121"/>
      <c r="K149" s="119"/>
      <c r="L149" s="119"/>
      <c r="M149" s="119"/>
      <c r="N149" s="119"/>
      <c r="O149" s="130"/>
    </row>
    <row r="150" spans="1:15" s="120" customFormat="1" ht="54" customHeight="1">
      <c r="A150" s="57">
        <v>2</v>
      </c>
      <c r="B150" s="11" t="s">
        <v>123</v>
      </c>
      <c r="C150" s="58" t="s">
        <v>122</v>
      </c>
      <c r="D150" s="59">
        <v>7</v>
      </c>
      <c r="E150" s="59">
        <f>D150*0.9</f>
        <v>6.3</v>
      </c>
      <c r="F150" s="25">
        <v>1</v>
      </c>
      <c r="G150" s="88">
        <f>(D150*F150)</f>
        <v>7</v>
      </c>
      <c r="H150" s="121">
        <f>SUM(G149:G150)</f>
        <v>15</v>
      </c>
      <c r="I150" s="105">
        <f>E150*F150</f>
        <v>6.3</v>
      </c>
      <c r="J150" s="121">
        <f>SUM(I149:I150)</f>
        <v>13.5</v>
      </c>
      <c r="K150" s="105">
        <f>J150*600.25/4391.35</f>
        <v>1.84530383595022</v>
      </c>
      <c r="L150" s="105">
        <f>SUM(J150:K150)</f>
        <v>15.34530383595022</v>
      </c>
      <c r="M150" s="105">
        <f>L150*5719.89/4392.97</f>
        <v>19.980434639483835</v>
      </c>
      <c r="N150" s="105">
        <f>M150*410.04/6499.34</f>
        <v>1.260555290163917</v>
      </c>
      <c r="O150" s="128">
        <f>SUM(M150:N150)</f>
        <v>21.240989929647753</v>
      </c>
    </row>
    <row r="151" spans="1:15" s="120" customFormat="1" ht="12" customHeight="1">
      <c r="A151" s="102"/>
      <c r="B151" s="10" t="s">
        <v>7</v>
      </c>
      <c r="C151" s="26" t="s">
        <v>113</v>
      </c>
      <c r="D151" s="8"/>
      <c r="E151" s="8"/>
      <c r="F151" s="9"/>
      <c r="G151" s="85"/>
      <c r="H151" s="121"/>
      <c r="I151" s="119"/>
      <c r="J151" s="121"/>
      <c r="K151" s="119"/>
      <c r="L151" s="119"/>
      <c r="M151" s="119"/>
      <c r="N151" s="119"/>
      <c r="O151" s="130"/>
    </row>
    <row r="152" spans="1:15" ht="12" customHeight="1">
      <c r="A152" s="102"/>
      <c r="B152" s="10" t="s">
        <v>8</v>
      </c>
      <c r="C152" s="26" t="s">
        <v>114</v>
      </c>
      <c r="D152" s="8"/>
      <c r="E152" s="8"/>
      <c r="F152" s="9"/>
      <c r="G152" s="85"/>
      <c r="H152" s="98"/>
      <c r="I152" s="98"/>
      <c r="J152" s="98"/>
      <c r="K152" s="98"/>
      <c r="L152" s="98"/>
      <c r="M152" s="98"/>
      <c r="N152" s="98"/>
      <c r="O152" s="130"/>
    </row>
    <row r="153" spans="1:15" s="106" customFormat="1" ht="12" customHeight="1">
      <c r="A153" s="102"/>
      <c r="B153" s="10" t="s">
        <v>5</v>
      </c>
      <c r="C153" s="27" t="s">
        <v>115</v>
      </c>
      <c r="D153" s="8"/>
      <c r="E153" s="8"/>
      <c r="F153" s="9"/>
      <c r="G153" s="85"/>
      <c r="H153" s="122"/>
      <c r="I153" s="122"/>
      <c r="J153" s="122"/>
      <c r="K153" s="58"/>
      <c r="L153" s="58"/>
      <c r="M153" s="58"/>
      <c r="N153" s="58"/>
      <c r="O153" s="102"/>
    </row>
    <row r="154" spans="1:15" ht="12" customHeight="1">
      <c r="A154" s="102"/>
      <c r="B154" s="10" t="s">
        <v>6</v>
      </c>
      <c r="C154" s="26">
        <v>96119600</v>
      </c>
      <c r="D154" s="8"/>
      <c r="E154" s="8"/>
      <c r="F154" s="9"/>
      <c r="G154" s="85"/>
      <c r="H154" s="121"/>
      <c r="I154" s="119"/>
      <c r="J154" s="121"/>
      <c r="K154" s="98"/>
      <c r="L154" s="136"/>
      <c r="M154" s="102" t="s">
        <v>279</v>
      </c>
      <c r="N154" s="98"/>
      <c r="O154" s="130"/>
    </row>
    <row r="155" spans="1:15" s="103" customFormat="1" ht="12" customHeight="1">
      <c r="A155" s="46">
        <v>1</v>
      </c>
      <c r="B155" s="50" t="s">
        <v>12</v>
      </c>
      <c r="C155" s="48" t="s">
        <v>13</v>
      </c>
      <c r="D155" s="49">
        <v>5</v>
      </c>
      <c r="E155" s="15">
        <f>D155*0.9</f>
        <v>4.5</v>
      </c>
      <c r="F155" s="47">
        <v>2</v>
      </c>
      <c r="G155" s="88">
        <f aca="true" t="shared" si="12" ref="G155:G161">(D155*F155)</f>
        <v>10</v>
      </c>
      <c r="H155" s="121"/>
      <c r="I155" s="105">
        <f aca="true" t="shared" si="13" ref="I155:I161">E155*F155</f>
        <v>9</v>
      </c>
      <c r="J155" s="121"/>
      <c r="K155" s="102"/>
      <c r="L155" s="128"/>
      <c r="M155" s="102" t="s">
        <v>280</v>
      </c>
      <c r="N155" s="102"/>
      <c r="O155" s="102"/>
    </row>
    <row r="156" spans="1:15" s="103" customFormat="1" ht="12" customHeight="1">
      <c r="A156" s="46">
        <v>2</v>
      </c>
      <c r="B156" s="50" t="s">
        <v>16</v>
      </c>
      <c r="C156" s="48" t="s">
        <v>17</v>
      </c>
      <c r="D156" s="49">
        <v>5</v>
      </c>
      <c r="E156" s="15">
        <f aca="true" t="shared" si="14" ref="E156:E161">D156*0.9</f>
        <v>4.5</v>
      </c>
      <c r="F156" s="47">
        <v>2</v>
      </c>
      <c r="G156" s="88">
        <f t="shared" si="12"/>
        <v>10</v>
      </c>
      <c r="H156" s="102"/>
      <c r="I156" s="105">
        <f t="shared" si="13"/>
        <v>9</v>
      </c>
      <c r="J156" s="102"/>
      <c r="K156" s="102"/>
      <c r="L156" s="102"/>
      <c r="M156" s="102"/>
      <c r="N156" s="102"/>
      <c r="O156" s="102"/>
    </row>
    <row r="157" spans="1:15" s="103" customFormat="1" ht="12" customHeight="1">
      <c r="A157" s="46">
        <v>3</v>
      </c>
      <c r="B157" s="50" t="s">
        <v>14</v>
      </c>
      <c r="C157" s="48" t="s">
        <v>15</v>
      </c>
      <c r="D157" s="49">
        <v>5</v>
      </c>
      <c r="E157" s="15">
        <f t="shared" si="14"/>
        <v>4.5</v>
      </c>
      <c r="F157" s="47">
        <v>2</v>
      </c>
      <c r="G157" s="88">
        <f t="shared" si="12"/>
        <v>10</v>
      </c>
      <c r="H157" s="102"/>
      <c r="I157" s="105">
        <f t="shared" si="13"/>
        <v>9</v>
      </c>
      <c r="J157" s="102"/>
      <c r="K157" s="102"/>
      <c r="L157" s="102"/>
      <c r="M157" s="102"/>
      <c r="N157" s="102"/>
      <c r="O157" s="102"/>
    </row>
    <row r="158" spans="1:15" s="103" customFormat="1" ht="12" customHeight="1">
      <c r="A158" s="46">
        <v>4</v>
      </c>
      <c r="B158" s="5" t="s">
        <v>125</v>
      </c>
      <c r="C158" s="1" t="s">
        <v>126</v>
      </c>
      <c r="D158" s="49">
        <v>0.6</v>
      </c>
      <c r="E158" s="15">
        <f t="shared" si="14"/>
        <v>0.54</v>
      </c>
      <c r="F158" s="47">
        <v>5</v>
      </c>
      <c r="G158" s="88">
        <f t="shared" si="12"/>
        <v>3</v>
      </c>
      <c r="H158" s="102"/>
      <c r="I158" s="105">
        <f t="shared" si="13"/>
        <v>2.7</v>
      </c>
      <c r="J158" s="102"/>
      <c r="K158" s="102"/>
      <c r="L158" s="102"/>
      <c r="M158" s="102"/>
      <c r="N158" s="102"/>
      <c r="O158" s="102"/>
    </row>
    <row r="159" spans="1:15" s="120" customFormat="1" ht="12" customHeight="1">
      <c r="A159" s="46">
        <v>5</v>
      </c>
      <c r="B159" s="5" t="s">
        <v>127</v>
      </c>
      <c r="C159" s="1" t="s">
        <v>128</v>
      </c>
      <c r="D159" s="49">
        <v>0.6</v>
      </c>
      <c r="E159" s="15">
        <f t="shared" si="14"/>
        <v>0.54</v>
      </c>
      <c r="F159" s="47">
        <v>5</v>
      </c>
      <c r="G159" s="88">
        <f t="shared" si="12"/>
        <v>3</v>
      </c>
      <c r="H159" s="119"/>
      <c r="I159" s="105">
        <f t="shared" si="13"/>
        <v>2.7</v>
      </c>
      <c r="J159" s="119"/>
      <c r="K159" s="119"/>
      <c r="L159" s="119"/>
      <c r="M159" s="119"/>
      <c r="N159" s="119"/>
      <c r="O159" s="130"/>
    </row>
    <row r="160" spans="1:15" s="120" customFormat="1" ht="12" customHeight="1">
      <c r="A160" s="46">
        <v>6</v>
      </c>
      <c r="B160" s="11" t="s">
        <v>9</v>
      </c>
      <c r="C160" s="14" t="s">
        <v>10</v>
      </c>
      <c r="D160" s="15">
        <v>5</v>
      </c>
      <c r="E160" s="15">
        <f t="shared" si="14"/>
        <v>4.5</v>
      </c>
      <c r="F160" s="11">
        <v>2</v>
      </c>
      <c r="G160" s="88">
        <f t="shared" si="12"/>
        <v>10</v>
      </c>
      <c r="H160" s="119"/>
      <c r="I160" s="105">
        <f t="shared" si="13"/>
        <v>9</v>
      </c>
      <c r="J160" s="119"/>
      <c r="K160" s="119"/>
      <c r="L160" s="119"/>
      <c r="M160" s="119"/>
      <c r="N160" s="119"/>
      <c r="O160" s="130"/>
    </row>
    <row r="161" spans="1:15" s="120" customFormat="1" ht="12" customHeight="1">
      <c r="A161" s="46">
        <v>7</v>
      </c>
      <c r="B161" s="11" t="s">
        <v>53</v>
      </c>
      <c r="C161" s="14" t="s">
        <v>54</v>
      </c>
      <c r="D161" s="15">
        <v>60</v>
      </c>
      <c r="E161" s="15">
        <f t="shared" si="14"/>
        <v>54</v>
      </c>
      <c r="F161" s="5">
        <v>1</v>
      </c>
      <c r="G161" s="88">
        <f t="shared" si="12"/>
        <v>60</v>
      </c>
      <c r="H161" s="119"/>
      <c r="I161" s="105">
        <f t="shared" si="13"/>
        <v>54</v>
      </c>
      <c r="J161" s="119"/>
      <c r="K161" s="119"/>
      <c r="L161" s="119"/>
      <c r="M161" s="119"/>
      <c r="N161" s="119"/>
      <c r="O161" s="130"/>
    </row>
    <row r="162" spans="1:15" s="120" customFormat="1" ht="53.25" customHeight="1">
      <c r="A162" s="57">
        <v>8</v>
      </c>
      <c r="B162" s="11">
        <v>322</v>
      </c>
      <c r="C162" s="58" t="s">
        <v>144</v>
      </c>
      <c r="D162" s="59">
        <v>100</v>
      </c>
      <c r="E162" s="59">
        <v>80</v>
      </c>
      <c r="F162" s="25">
        <v>1</v>
      </c>
      <c r="G162" s="88">
        <v>100</v>
      </c>
      <c r="H162" s="121">
        <f>SUM(G155:G162)</f>
        <v>206</v>
      </c>
      <c r="I162" s="105">
        <v>80</v>
      </c>
      <c r="J162" s="121">
        <f>SUM(I155:I162)</f>
        <v>175.4</v>
      </c>
      <c r="K162" s="105">
        <f>J162*600.25/4391.35</f>
        <v>23.97528095004953</v>
      </c>
      <c r="L162" s="105">
        <f>SUM(J162:K162)</f>
        <v>199.37528095004953</v>
      </c>
      <c r="M162" s="105">
        <f>L162*5719.89/4392.97</f>
        <v>259.5976470937381</v>
      </c>
      <c r="N162" s="105">
        <f>M162*410.04/6499.34</f>
        <v>16.37788132553711</v>
      </c>
      <c r="O162" s="128">
        <f>SUM(M162:N162)</f>
        <v>275.9755284192752</v>
      </c>
    </row>
    <row r="163" spans="1:15" s="120" customFormat="1" ht="12" customHeight="1">
      <c r="A163" s="102"/>
      <c r="B163" s="10" t="s">
        <v>7</v>
      </c>
      <c r="C163" s="26" t="s">
        <v>92</v>
      </c>
      <c r="D163" s="8"/>
      <c r="E163" s="8"/>
      <c r="F163" s="9"/>
      <c r="G163" s="85"/>
      <c r="H163" s="119"/>
      <c r="I163" s="119"/>
      <c r="J163" s="119"/>
      <c r="K163" s="119"/>
      <c r="L163" s="119"/>
      <c r="M163" s="119"/>
      <c r="N163" s="119"/>
      <c r="O163" s="130"/>
    </row>
    <row r="164" spans="1:15" s="120" customFormat="1" ht="12" customHeight="1">
      <c r="A164" s="102"/>
      <c r="B164" s="10" t="s">
        <v>8</v>
      </c>
      <c r="C164" s="26" t="s">
        <v>93</v>
      </c>
      <c r="D164" s="8"/>
      <c r="E164" s="8"/>
      <c r="F164" s="9"/>
      <c r="G164" s="85"/>
      <c r="H164" s="121"/>
      <c r="I164" s="119"/>
      <c r="J164" s="121"/>
      <c r="K164" s="119"/>
      <c r="L164" s="119"/>
      <c r="M164" s="119"/>
      <c r="N164" s="119"/>
      <c r="O164" s="130"/>
    </row>
    <row r="165" spans="1:15" s="103" customFormat="1" ht="12" customHeight="1">
      <c r="A165" s="102"/>
      <c r="B165" s="10" t="s">
        <v>5</v>
      </c>
      <c r="C165" s="27" t="s">
        <v>94</v>
      </c>
      <c r="D165" s="8"/>
      <c r="E165" s="8"/>
      <c r="F165" s="9"/>
      <c r="G165" s="85"/>
      <c r="H165" s="121"/>
      <c r="I165" s="119"/>
      <c r="J165" s="121"/>
      <c r="K165" s="102"/>
      <c r="L165" s="102"/>
      <c r="M165" s="102"/>
      <c r="N165" s="102"/>
      <c r="O165" s="102"/>
    </row>
    <row r="166" spans="1:15" s="103" customFormat="1" ht="12" customHeight="1">
      <c r="A166" s="102"/>
      <c r="B166" s="10" t="s">
        <v>6</v>
      </c>
      <c r="C166" s="26" t="s">
        <v>95</v>
      </c>
      <c r="D166" s="8"/>
      <c r="E166" s="8"/>
      <c r="F166" s="9"/>
      <c r="G166" s="85"/>
      <c r="H166" s="102"/>
      <c r="I166" s="102"/>
      <c r="J166" s="102"/>
      <c r="K166" s="102"/>
      <c r="L166" s="102"/>
      <c r="M166" s="102"/>
      <c r="N166" s="102"/>
      <c r="O166" s="102"/>
    </row>
    <row r="167" spans="1:15" s="103" customFormat="1" ht="12" customHeight="1">
      <c r="A167" s="46">
        <v>1</v>
      </c>
      <c r="B167" s="47">
        <v>811</v>
      </c>
      <c r="C167" s="48" t="s">
        <v>96</v>
      </c>
      <c r="D167" s="49">
        <v>17</v>
      </c>
      <c r="E167" s="15">
        <f aca="true" t="shared" si="15" ref="E167:E172">D167*0.9</f>
        <v>15.3</v>
      </c>
      <c r="F167" s="47">
        <v>1</v>
      </c>
      <c r="G167" s="88">
        <f aca="true" t="shared" si="16" ref="G167:G172">(D167*F167)</f>
        <v>17</v>
      </c>
      <c r="H167" s="102"/>
      <c r="I167" s="105">
        <f aca="true" t="shared" si="17" ref="I167:I172">E167*F167</f>
        <v>15.3</v>
      </c>
      <c r="J167" s="102"/>
      <c r="K167" s="102"/>
      <c r="L167" s="102"/>
      <c r="M167" s="102"/>
      <c r="N167" s="102"/>
      <c r="O167" s="102"/>
    </row>
    <row r="168" spans="1:15" s="103" customFormat="1" ht="12" customHeight="1">
      <c r="A168" s="46">
        <v>2</v>
      </c>
      <c r="B168" s="47">
        <v>805</v>
      </c>
      <c r="C168" s="48" t="s">
        <v>97</v>
      </c>
      <c r="D168" s="49">
        <v>2</v>
      </c>
      <c r="E168" s="15">
        <f t="shared" si="15"/>
        <v>1.8</v>
      </c>
      <c r="F168" s="47">
        <v>15</v>
      </c>
      <c r="G168" s="88">
        <f t="shared" si="16"/>
        <v>30</v>
      </c>
      <c r="H168" s="102"/>
      <c r="I168" s="105">
        <f t="shared" si="17"/>
        <v>27</v>
      </c>
      <c r="J168" s="102"/>
      <c r="K168" s="102"/>
      <c r="L168" s="102"/>
      <c r="M168" s="102"/>
      <c r="N168" s="102"/>
      <c r="O168" s="102"/>
    </row>
    <row r="169" spans="1:15" s="103" customFormat="1" ht="12" customHeight="1">
      <c r="A169" s="46">
        <v>3</v>
      </c>
      <c r="B169" s="47">
        <v>810</v>
      </c>
      <c r="C169" s="48" t="s">
        <v>98</v>
      </c>
      <c r="D169" s="49">
        <v>0.6</v>
      </c>
      <c r="E169" s="15">
        <f t="shared" si="15"/>
        <v>0.54</v>
      </c>
      <c r="F169" s="47">
        <v>15</v>
      </c>
      <c r="G169" s="88">
        <f t="shared" si="16"/>
        <v>9</v>
      </c>
      <c r="H169" s="102"/>
      <c r="I169" s="105">
        <f t="shared" si="17"/>
        <v>8.100000000000001</v>
      </c>
      <c r="J169" s="102"/>
      <c r="K169" s="102"/>
      <c r="L169" s="102"/>
      <c r="M169" s="102"/>
      <c r="N169" s="102"/>
      <c r="O169" s="102"/>
    </row>
    <row r="170" spans="1:15" s="120" customFormat="1" ht="12" customHeight="1">
      <c r="A170" s="46">
        <v>4</v>
      </c>
      <c r="B170" s="50" t="s">
        <v>12</v>
      </c>
      <c r="C170" s="48" t="s">
        <v>13</v>
      </c>
      <c r="D170" s="49">
        <v>5</v>
      </c>
      <c r="E170" s="15">
        <f t="shared" si="15"/>
        <v>4.5</v>
      </c>
      <c r="F170" s="47">
        <v>1</v>
      </c>
      <c r="G170" s="88">
        <f t="shared" si="16"/>
        <v>5</v>
      </c>
      <c r="H170" s="121"/>
      <c r="I170" s="105">
        <f t="shared" si="17"/>
        <v>4.5</v>
      </c>
      <c r="J170" s="121"/>
      <c r="K170" s="119"/>
      <c r="L170" s="119"/>
      <c r="M170" s="119"/>
      <c r="N170" s="119"/>
      <c r="O170" s="130"/>
    </row>
    <row r="171" spans="1:15" s="120" customFormat="1" ht="12" customHeight="1">
      <c r="A171" s="46">
        <v>5</v>
      </c>
      <c r="B171" s="50" t="s">
        <v>14</v>
      </c>
      <c r="C171" s="48" t="s">
        <v>15</v>
      </c>
      <c r="D171" s="49">
        <v>5</v>
      </c>
      <c r="E171" s="15">
        <f t="shared" si="15"/>
        <v>4.5</v>
      </c>
      <c r="F171" s="47">
        <v>1</v>
      </c>
      <c r="G171" s="88">
        <f t="shared" si="16"/>
        <v>5</v>
      </c>
      <c r="H171" s="121"/>
      <c r="I171" s="105">
        <f t="shared" si="17"/>
        <v>4.5</v>
      </c>
      <c r="J171" s="121"/>
      <c r="K171" s="119"/>
      <c r="L171" s="119"/>
      <c r="M171" s="119"/>
      <c r="N171" s="119"/>
      <c r="O171" s="130"/>
    </row>
    <row r="172" spans="1:15" s="120" customFormat="1" ht="12" customHeight="1">
      <c r="A172" s="46">
        <v>6</v>
      </c>
      <c r="B172" s="50" t="s">
        <v>16</v>
      </c>
      <c r="C172" s="48" t="s">
        <v>17</v>
      </c>
      <c r="D172" s="49">
        <v>5</v>
      </c>
      <c r="E172" s="15">
        <f t="shared" si="15"/>
        <v>4.5</v>
      </c>
      <c r="F172" s="47">
        <v>1</v>
      </c>
      <c r="G172" s="88">
        <f t="shared" si="16"/>
        <v>5</v>
      </c>
      <c r="H172" s="121">
        <f>SUM(G167:G172)</f>
        <v>71</v>
      </c>
      <c r="I172" s="105">
        <f t="shared" si="17"/>
        <v>4.5</v>
      </c>
      <c r="J172" s="121">
        <f>SUM(I167:I172)</f>
        <v>63.9</v>
      </c>
      <c r="K172" s="105">
        <f>J172*600.25/4391.35</f>
        <v>8.734438156831041</v>
      </c>
      <c r="L172" s="105">
        <f>SUM(J172:K172)</f>
        <v>72.63443815683104</v>
      </c>
      <c r="M172" s="105">
        <f>L172*5719.89/4392.97</f>
        <v>94.57405729355682</v>
      </c>
      <c r="N172" s="105">
        <f>M172*410.04/6499.34</f>
        <v>5.966628373442541</v>
      </c>
      <c r="O172" s="136">
        <f>SUM(M172:N172)</f>
        <v>100.54068566699937</v>
      </c>
    </row>
    <row r="173" spans="1:15" s="120" customFormat="1" ht="12" customHeight="1">
      <c r="A173" s="102"/>
      <c r="B173" s="10" t="s">
        <v>7</v>
      </c>
      <c r="C173" s="26" t="s">
        <v>129</v>
      </c>
      <c r="D173" s="8"/>
      <c r="E173" s="8"/>
      <c r="F173" s="9"/>
      <c r="G173" s="85"/>
      <c r="H173" s="121"/>
      <c r="I173" s="119"/>
      <c r="J173" s="121"/>
      <c r="K173" s="119"/>
      <c r="L173" s="119"/>
      <c r="M173" s="119"/>
      <c r="N173" s="119"/>
      <c r="O173" s="130"/>
    </row>
    <row r="174" spans="1:15" s="120" customFormat="1" ht="12" customHeight="1">
      <c r="A174" s="102"/>
      <c r="B174" s="10" t="s">
        <v>8</v>
      </c>
      <c r="C174" s="26" t="s">
        <v>130</v>
      </c>
      <c r="D174" s="8"/>
      <c r="E174" s="8"/>
      <c r="F174" s="9"/>
      <c r="G174" s="85"/>
      <c r="H174" s="121"/>
      <c r="I174" s="119"/>
      <c r="J174" s="121"/>
      <c r="K174" s="119"/>
      <c r="L174" s="119"/>
      <c r="M174" s="119"/>
      <c r="N174" s="119"/>
      <c r="O174" s="130"/>
    </row>
    <row r="175" spans="1:15" s="120" customFormat="1" ht="12" customHeight="1">
      <c r="A175" s="102"/>
      <c r="B175" s="10" t="s">
        <v>5</v>
      </c>
      <c r="C175" s="27" t="s">
        <v>131</v>
      </c>
      <c r="D175" s="8"/>
      <c r="E175" s="8"/>
      <c r="F175" s="9"/>
      <c r="G175" s="85"/>
      <c r="H175" s="121"/>
      <c r="I175" s="119"/>
      <c r="J175" s="121"/>
      <c r="K175" s="119"/>
      <c r="L175" s="119"/>
      <c r="M175" s="119"/>
      <c r="N175" s="119"/>
      <c r="O175" s="130"/>
    </row>
    <row r="176" spans="1:15" s="120" customFormat="1" ht="12" customHeight="1">
      <c r="A176" s="102"/>
      <c r="B176" s="10" t="s">
        <v>6</v>
      </c>
      <c r="C176" s="26">
        <v>96980338</v>
      </c>
      <c r="D176" s="8"/>
      <c r="E176" s="8"/>
      <c r="F176" s="9"/>
      <c r="G176" s="85"/>
      <c r="H176" s="121"/>
      <c r="I176" s="119"/>
      <c r="J176" s="121"/>
      <c r="K176" s="119"/>
      <c r="L176" s="119"/>
      <c r="M176" s="119"/>
      <c r="N176" s="119"/>
      <c r="O176" s="130"/>
    </row>
    <row r="177" spans="1:15" s="120" customFormat="1" ht="42" customHeight="1">
      <c r="A177" s="57">
        <v>1</v>
      </c>
      <c r="B177" s="11">
        <v>1990</v>
      </c>
      <c r="C177" s="58" t="s">
        <v>138</v>
      </c>
      <c r="D177" s="59">
        <v>25</v>
      </c>
      <c r="E177" s="59">
        <f aca="true" t="shared" si="18" ref="E177:E182">D177*0.9</f>
        <v>22.5</v>
      </c>
      <c r="F177" s="25">
        <v>1</v>
      </c>
      <c r="G177" s="88">
        <f aca="true" t="shared" si="19" ref="G177:G182">D177*F177</f>
        <v>25</v>
      </c>
      <c r="H177" s="121"/>
      <c r="I177" s="105">
        <f aca="true" t="shared" si="20" ref="I177:I182">E177*F177</f>
        <v>22.5</v>
      </c>
      <c r="J177" s="121"/>
      <c r="K177" s="119"/>
      <c r="L177" s="119"/>
      <c r="M177" s="119"/>
      <c r="N177" s="119"/>
      <c r="O177" s="130"/>
    </row>
    <row r="178" spans="1:16" s="106" customFormat="1" ht="13.5" customHeight="1">
      <c r="A178" s="7">
        <v>2</v>
      </c>
      <c r="B178" s="33"/>
      <c r="C178" s="1" t="s">
        <v>254</v>
      </c>
      <c r="D178" s="3">
        <v>0.2</v>
      </c>
      <c r="E178" s="59">
        <f t="shared" si="18"/>
        <v>0.18000000000000002</v>
      </c>
      <c r="F178" s="5">
        <v>31</v>
      </c>
      <c r="G178" s="88">
        <f t="shared" si="19"/>
        <v>6.2</v>
      </c>
      <c r="H178" s="121"/>
      <c r="I178" s="105">
        <f t="shared" si="20"/>
        <v>5.580000000000001</v>
      </c>
      <c r="J178" s="121"/>
      <c r="K178" s="98"/>
      <c r="L178" s="98"/>
      <c r="M178" s="98"/>
      <c r="N178" s="98"/>
      <c r="O178" s="130"/>
      <c r="P178" s="108"/>
    </row>
    <row r="179" spans="1:15" s="120" customFormat="1" ht="13.5" customHeight="1">
      <c r="A179" s="57">
        <v>3</v>
      </c>
      <c r="B179" s="50">
        <v>1961</v>
      </c>
      <c r="C179" s="48" t="s">
        <v>132</v>
      </c>
      <c r="D179" s="49">
        <v>7</v>
      </c>
      <c r="E179" s="59">
        <f t="shared" si="18"/>
        <v>6.3</v>
      </c>
      <c r="F179" s="47">
        <v>7</v>
      </c>
      <c r="G179" s="88">
        <f t="shared" si="19"/>
        <v>49</v>
      </c>
      <c r="H179" s="113" t="s">
        <v>11</v>
      </c>
      <c r="I179" s="105">
        <f t="shared" si="20"/>
        <v>44.1</v>
      </c>
      <c r="J179" s="121"/>
      <c r="K179" s="105"/>
      <c r="L179" s="105"/>
      <c r="M179" s="105"/>
      <c r="N179" s="105"/>
      <c r="O179" s="130"/>
    </row>
    <row r="180" spans="1:15" s="106" customFormat="1" ht="12" customHeight="1">
      <c r="A180" s="7">
        <v>4</v>
      </c>
      <c r="B180" s="75" t="s">
        <v>12</v>
      </c>
      <c r="C180" s="56" t="s">
        <v>13</v>
      </c>
      <c r="D180" s="59">
        <v>5</v>
      </c>
      <c r="E180" s="59">
        <f t="shared" si="18"/>
        <v>4.5</v>
      </c>
      <c r="F180" s="54">
        <v>1</v>
      </c>
      <c r="G180" s="88">
        <f t="shared" si="19"/>
        <v>5</v>
      </c>
      <c r="H180" s="98"/>
      <c r="I180" s="105">
        <f t="shared" si="20"/>
        <v>4.5</v>
      </c>
      <c r="J180" s="98"/>
      <c r="K180" s="105"/>
      <c r="L180" s="105"/>
      <c r="M180" s="105"/>
      <c r="N180" s="105"/>
      <c r="O180" s="130"/>
    </row>
    <row r="181" spans="1:15" s="106" customFormat="1" ht="12" customHeight="1">
      <c r="A181" s="57">
        <v>5</v>
      </c>
      <c r="B181" s="75" t="s">
        <v>14</v>
      </c>
      <c r="C181" s="56" t="s">
        <v>15</v>
      </c>
      <c r="D181" s="59">
        <v>5</v>
      </c>
      <c r="E181" s="59">
        <f t="shared" si="18"/>
        <v>4.5</v>
      </c>
      <c r="F181" s="54">
        <v>1</v>
      </c>
      <c r="G181" s="88">
        <f t="shared" si="19"/>
        <v>5</v>
      </c>
      <c r="H181" s="98"/>
      <c r="I181" s="105">
        <f t="shared" si="20"/>
        <v>4.5</v>
      </c>
      <c r="J181" s="98"/>
      <c r="K181" s="105"/>
      <c r="L181" s="105"/>
      <c r="M181" s="105"/>
      <c r="N181" s="105"/>
      <c r="O181" s="133"/>
    </row>
    <row r="182" spans="1:15" s="106" customFormat="1" ht="12" customHeight="1">
      <c r="A182" s="7">
        <v>6</v>
      </c>
      <c r="B182" s="5" t="s">
        <v>16</v>
      </c>
      <c r="C182" s="1" t="s">
        <v>17</v>
      </c>
      <c r="D182" s="3">
        <v>5</v>
      </c>
      <c r="E182" s="59">
        <f t="shared" si="18"/>
        <v>4.5</v>
      </c>
      <c r="F182" s="5">
        <v>1</v>
      </c>
      <c r="G182" s="88">
        <f t="shared" si="19"/>
        <v>5</v>
      </c>
      <c r="H182" s="127">
        <f>SUM(G177:G182)</f>
        <v>95.2</v>
      </c>
      <c r="I182" s="105">
        <f t="shared" si="20"/>
        <v>4.5</v>
      </c>
      <c r="J182" s="127">
        <f>SUM(I177:I182)</f>
        <v>85.68</v>
      </c>
      <c r="K182" s="105">
        <f>J182*600.25/4391.35</f>
        <v>11.711528345497399</v>
      </c>
      <c r="L182" s="105">
        <f>SUM(J182:K182)</f>
        <v>97.3915283454974</v>
      </c>
      <c r="M182" s="105">
        <f>L182*5719.89/4392.97</f>
        <v>126.8091585119241</v>
      </c>
      <c r="N182" s="105">
        <f>M182*410.04/6499.34</f>
        <v>8.000324241573662</v>
      </c>
      <c r="O182" s="136">
        <f>SUM(M182:N182)</f>
        <v>134.80948275349775</v>
      </c>
    </row>
    <row r="183" spans="1:15" s="120" customFormat="1" ht="12" customHeight="1">
      <c r="A183" s="60"/>
      <c r="B183" s="10" t="s">
        <v>7</v>
      </c>
      <c r="C183" s="26" t="s">
        <v>139</v>
      </c>
      <c r="D183" s="61"/>
      <c r="E183" s="61"/>
      <c r="F183" s="47"/>
      <c r="G183" s="88"/>
      <c r="H183" s="121"/>
      <c r="I183" s="119"/>
      <c r="J183" s="121"/>
      <c r="K183" s="119"/>
      <c r="L183" s="119"/>
      <c r="M183" s="119"/>
      <c r="N183" s="119"/>
      <c r="O183" s="130"/>
    </row>
    <row r="184" spans="1:15" s="106" customFormat="1" ht="12" customHeight="1">
      <c r="A184" s="60"/>
      <c r="B184" s="10" t="s">
        <v>8</v>
      </c>
      <c r="C184" s="26" t="s">
        <v>140</v>
      </c>
      <c r="D184" s="61"/>
      <c r="E184" s="61"/>
      <c r="F184" s="47"/>
      <c r="G184" s="88"/>
      <c r="H184" s="122"/>
      <c r="I184" s="122"/>
      <c r="J184" s="122"/>
      <c r="K184" s="58"/>
      <c r="L184" s="58"/>
      <c r="M184" s="58"/>
      <c r="N184" s="58"/>
      <c r="O184" s="102"/>
    </row>
    <row r="185" spans="1:15" s="103" customFormat="1" ht="12" customHeight="1">
      <c r="A185" s="60"/>
      <c r="B185" s="10" t="s">
        <v>5</v>
      </c>
      <c r="C185" s="27" t="s">
        <v>141</v>
      </c>
      <c r="D185" s="61"/>
      <c r="E185" s="61"/>
      <c r="F185" s="47"/>
      <c r="G185" s="88"/>
      <c r="H185" s="102"/>
      <c r="I185" s="102"/>
      <c r="J185" s="102"/>
      <c r="K185" s="102"/>
      <c r="L185" s="102"/>
      <c r="M185" s="102"/>
      <c r="N185" s="102"/>
      <c r="O185" s="102"/>
    </row>
    <row r="186" spans="1:15" s="103" customFormat="1" ht="12" customHeight="1">
      <c r="A186" s="60"/>
      <c r="B186" s="10" t="s">
        <v>6</v>
      </c>
      <c r="C186" s="26" t="s">
        <v>142</v>
      </c>
      <c r="D186" s="61"/>
      <c r="E186" s="61"/>
      <c r="F186" s="47"/>
      <c r="G186" s="88"/>
      <c r="H186" s="102"/>
      <c r="I186" s="102"/>
      <c r="J186" s="102"/>
      <c r="K186" s="102"/>
      <c r="L186" s="102"/>
      <c r="M186" s="102"/>
      <c r="N186" s="102"/>
      <c r="O186" s="102"/>
    </row>
    <row r="187" spans="1:15" s="103" customFormat="1" ht="12" customHeight="1">
      <c r="A187" s="46">
        <v>1</v>
      </c>
      <c r="B187" s="50">
        <v>5512</v>
      </c>
      <c r="C187" s="48" t="s">
        <v>143</v>
      </c>
      <c r="D187" s="49">
        <v>8</v>
      </c>
      <c r="E187" s="15">
        <f>D187*0.9</f>
        <v>7.2</v>
      </c>
      <c r="F187" s="47">
        <v>2</v>
      </c>
      <c r="G187" s="88">
        <f>D187*F187</f>
        <v>16</v>
      </c>
      <c r="H187" s="88">
        <v>16</v>
      </c>
      <c r="I187" s="105">
        <f>E187*F187</f>
        <v>14.4</v>
      </c>
      <c r="J187" s="88">
        <v>14.4</v>
      </c>
      <c r="K187" s="105">
        <f>J187*600.25/4391.35</f>
        <v>1.968324091680235</v>
      </c>
      <c r="L187" s="105">
        <f>SUM(J187:K187)</f>
        <v>16.368324091680236</v>
      </c>
      <c r="M187" s="105">
        <f>L187*5719.89/4392.97</f>
        <v>21.312463615449428</v>
      </c>
      <c r="N187" s="105">
        <f>M187*410.04/6499.34</f>
        <v>1.3445923095081784</v>
      </c>
      <c r="O187" s="128">
        <f>SUM(M187:N187)</f>
        <v>22.657055924957607</v>
      </c>
    </row>
    <row r="188" spans="1:15" s="103" customFormat="1" ht="12" customHeight="1">
      <c r="A188" s="60"/>
      <c r="B188" s="10" t="s">
        <v>7</v>
      </c>
      <c r="C188" s="26" t="s">
        <v>145</v>
      </c>
      <c r="D188" s="61"/>
      <c r="E188" s="61"/>
      <c r="F188" s="47"/>
      <c r="G188" s="88"/>
      <c r="H188" s="102"/>
      <c r="I188" s="102"/>
      <c r="J188" s="102"/>
      <c r="K188" s="102"/>
      <c r="L188" s="102"/>
      <c r="M188" s="102"/>
      <c r="N188" s="102"/>
      <c r="O188" s="102"/>
    </row>
    <row r="189" spans="1:15" ht="12" customHeight="1">
      <c r="A189" s="60"/>
      <c r="B189" s="10" t="s">
        <v>8</v>
      </c>
      <c r="C189" s="26" t="s">
        <v>146</v>
      </c>
      <c r="D189" s="61"/>
      <c r="E189" s="61"/>
      <c r="F189" s="47"/>
      <c r="G189" s="88"/>
      <c r="H189" s="121"/>
      <c r="I189" s="119"/>
      <c r="J189" s="121"/>
      <c r="K189" s="98"/>
      <c r="L189" s="98"/>
      <c r="M189" s="98"/>
      <c r="N189" s="98"/>
      <c r="O189" s="130"/>
    </row>
    <row r="190" spans="1:15" s="69" customFormat="1" ht="12" customHeight="1">
      <c r="A190" s="60"/>
      <c r="B190" s="10" t="s">
        <v>5</v>
      </c>
      <c r="C190" s="27" t="s">
        <v>147</v>
      </c>
      <c r="D190" s="61"/>
      <c r="E190" s="61"/>
      <c r="F190" s="47"/>
      <c r="G190" s="88"/>
      <c r="H190" s="99"/>
      <c r="I190" s="99"/>
      <c r="J190" s="99"/>
      <c r="K190" s="99"/>
      <c r="L190" s="99"/>
      <c r="M190" s="99"/>
      <c r="N190" s="99"/>
      <c r="O190" s="130"/>
    </row>
    <row r="191" spans="1:15" s="69" customFormat="1" ht="12" customHeight="1">
      <c r="A191" s="60"/>
      <c r="B191" s="10" t="s">
        <v>6</v>
      </c>
      <c r="C191" s="26">
        <v>96927843</v>
      </c>
      <c r="D191" s="61"/>
      <c r="E191" s="61"/>
      <c r="F191" s="47"/>
      <c r="G191" s="88"/>
      <c r="H191" s="99"/>
      <c r="I191" s="99"/>
      <c r="J191" s="99"/>
      <c r="K191" s="99"/>
      <c r="L191" s="99"/>
      <c r="M191" s="99"/>
      <c r="N191" s="99"/>
      <c r="O191" s="130"/>
    </row>
    <row r="192" spans="1:15" s="69" customFormat="1" ht="12" customHeight="1">
      <c r="A192" s="7">
        <v>1</v>
      </c>
      <c r="B192" s="11" t="s">
        <v>53</v>
      </c>
      <c r="C192" s="14" t="s">
        <v>54</v>
      </c>
      <c r="D192" s="15">
        <v>60</v>
      </c>
      <c r="E192" s="15">
        <f>D192*0.9</f>
        <v>54</v>
      </c>
      <c r="F192" s="5">
        <v>1</v>
      </c>
      <c r="G192" s="88">
        <f>D192*F192</f>
        <v>60</v>
      </c>
      <c r="H192" s="88">
        <v>60</v>
      </c>
      <c r="I192" s="105">
        <f>E192*F192</f>
        <v>54</v>
      </c>
      <c r="J192" s="88">
        <v>54</v>
      </c>
      <c r="K192" s="105">
        <f>J192*600.25/4391.35</f>
        <v>7.38121534380088</v>
      </c>
      <c r="L192" s="105">
        <f>SUM(J192:K192)</f>
        <v>61.38121534380088</v>
      </c>
      <c r="M192" s="105">
        <f>L192*5719.89/4392.97</f>
        <v>79.92173855793534</v>
      </c>
      <c r="N192" s="105">
        <f>M192*410.04/6499.34</f>
        <v>5.042221160655668</v>
      </c>
      <c r="O192" s="136">
        <f>SUM(M192:N192)</f>
        <v>84.96395971859101</v>
      </c>
    </row>
    <row r="193" spans="1:15" s="69" customFormat="1" ht="12" customHeight="1">
      <c r="A193" s="102"/>
      <c r="B193" s="10" t="s">
        <v>7</v>
      </c>
      <c r="C193" s="26" t="s">
        <v>180</v>
      </c>
      <c r="D193" s="8"/>
      <c r="E193" s="8"/>
      <c r="F193" s="9"/>
      <c r="G193" s="85"/>
      <c r="H193" s="99"/>
      <c r="I193" s="99"/>
      <c r="J193" s="99"/>
      <c r="K193" s="99"/>
      <c r="L193" s="99"/>
      <c r="M193" s="99"/>
      <c r="N193" s="99"/>
      <c r="O193" s="130"/>
    </row>
    <row r="194" spans="1:15" s="103" customFormat="1" ht="12" customHeight="1">
      <c r="A194" s="102"/>
      <c r="B194" s="10" t="s">
        <v>8</v>
      </c>
      <c r="C194" s="26" t="s">
        <v>181</v>
      </c>
      <c r="D194" s="8"/>
      <c r="E194" s="8"/>
      <c r="F194" s="9"/>
      <c r="G194" s="85"/>
      <c r="H194" s="102"/>
      <c r="I194" s="102"/>
      <c r="J194" s="102"/>
      <c r="K194" s="102"/>
      <c r="L194" s="102"/>
      <c r="M194" s="102"/>
      <c r="N194" s="102"/>
      <c r="O194" s="102"/>
    </row>
    <row r="195" spans="1:15" s="103" customFormat="1" ht="12" customHeight="1">
      <c r="A195" s="102"/>
      <c r="B195" s="10" t="s">
        <v>5</v>
      </c>
      <c r="C195" s="27" t="s">
        <v>182</v>
      </c>
      <c r="D195" s="8"/>
      <c r="E195" s="8"/>
      <c r="F195" s="9"/>
      <c r="G195" s="85"/>
      <c r="H195" s="102"/>
      <c r="I195" s="102"/>
      <c r="J195" s="102"/>
      <c r="K195" s="102"/>
      <c r="L195" s="102"/>
      <c r="M195" s="102"/>
      <c r="N195" s="102"/>
      <c r="O195" s="102"/>
    </row>
    <row r="196" spans="1:15" s="103" customFormat="1" ht="12" customHeight="1">
      <c r="A196" s="102"/>
      <c r="B196" s="10" t="s">
        <v>6</v>
      </c>
      <c r="C196" s="26">
        <v>97686678</v>
      </c>
      <c r="D196" s="8"/>
      <c r="E196" s="8"/>
      <c r="F196" s="9"/>
      <c r="G196" s="85"/>
      <c r="H196" s="102"/>
      <c r="I196" s="102"/>
      <c r="J196" s="102"/>
      <c r="K196" s="102"/>
      <c r="L196" s="102"/>
      <c r="M196" s="102"/>
      <c r="N196" s="102"/>
      <c r="O196" s="102"/>
    </row>
    <row r="197" spans="1:15" s="103" customFormat="1" ht="55.5" customHeight="1">
      <c r="A197" s="57">
        <v>1</v>
      </c>
      <c r="B197" s="11">
        <v>322</v>
      </c>
      <c r="C197" s="67" t="s">
        <v>187</v>
      </c>
      <c r="D197" s="59">
        <v>100</v>
      </c>
      <c r="E197" s="59">
        <v>80</v>
      </c>
      <c r="F197" s="25">
        <v>1</v>
      </c>
      <c r="G197" s="88">
        <f>D197*F197</f>
        <v>100</v>
      </c>
      <c r="H197" s="102"/>
      <c r="I197" s="105">
        <v>80</v>
      </c>
      <c r="J197" s="102"/>
      <c r="K197" s="102"/>
      <c r="L197" s="102"/>
      <c r="M197" s="102"/>
      <c r="N197" s="102"/>
      <c r="O197" s="102"/>
    </row>
    <row r="198" spans="1:15" s="69" customFormat="1" ht="12" customHeight="1">
      <c r="A198" s="7">
        <v>2</v>
      </c>
      <c r="B198" s="75" t="s">
        <v>16</v>
      </c>
      <c r="C198" s="1" t="s">
        <v>79</v>
      </c>
      <c r="D198" s="3">
        <v>5</v>
      </c>
      <c r="E198" s="15">
        <f>D198*0.9</f>
        <v>4.5</v>
      </c>
      <c r="F198" s="5">
        <v>2</v>
      </c>
      <c r="G198" s="88">
        <f>D198*F198</f>
        <v>10</v>
      </c>
      <c r="H198" s="99"/>
      <c r="I198" s="105">
        <f>E198*F198</f>
        <v>9</v>
      </c>
      <c r="J198" s="99"/>
      <c r="K198" s="99"/>
      <c r="L198" s="99"/>
      <c r="M198" s="99"/>
      <c r="N198" s="99"/>
      <c r="O198" s="130"/>
    </row>
    <row r="199" spans="1:15" s="69" customFormat="1" ht="12" customHeight="1">
      <c r="A199" s="57">
        <v>3</v>
      </c>
      <c r="B199" s="75" t="s">
        <v>14</v>
      </c>
      <c r="C199" s="118" t="s">
        <v>183</v>
      </c>
      <c r="D199" s="3">
        <v>5</v>
      </c>
      <c r="E199" s="15">
        <f>D199*0.9</f>
        <v>4.5</v>
      </c>
      <c r="F199" s="5">
        <v>3</v>
      </c>
      <c r="G199" s="88">
        <f>D199*F199</f>
        <v>15</v>
      </c>
      <c r="H199" s="99"/>
      <c r="I199" s="105">
        <f>E199*F199</f>
        <v>13.5</v>
      </c>
      <c r="J199" s="99"/>
      <c r="K199" s="99"/>
      <c r="L199" s="99"/>
      <c r="M199" s="99"/>
      <c r="N199" s="99"/>
      <c r="O199" s="130"/>
    </row>
    <row r="200" spans="1:15" s="69" customFormat="1" ht="12" customHeight="1">
      <c r="A200" s="7">
        <v>4</v>
      </c>
      <c r="B200" s="75" t="s">
        <v>12</v>
      </c>
      <c r="C200" s="118" t="s">
        <v>184</v>
      </c>
      <c r="D200" s="3">
        <v>5</v>
      </c>
      <c r="E200" s="15">
        <f>D200*0.9</f>
        <v>4.5</v>
      </c>
      <c r="F200" s="5">
        <v>2</v>
      </c>
      <c r="G200" s="88">
        <f>D200*F200</f>
        <v>10</v>
      </c>
      <c r="H200" s="99"/>
      <c r="I200" s="105">
        <f>E200*F200</f>
        <v>9</v>
      </c>
      <c r="J200" s="99"/>
      <c r="K200" s="99"/>
      <c r="L200" s="99"/>
      <c r="M200" s="99"/>
      <c r="N200" s="99"/>
      <c r="O200" s="130"/>
    </row>
    <row r="201" spans="1:15" s="69" customFormat="1" ht="12" customHeight="1">
      <c r="A201" s="57">
        <v>5</v>
      </c>
      <c r="B201" s="75" t="s">
        <v>185</v>
      </c>
      <c r="C201" s="118" t="s">
        <v>186</v>
      </c>
      <c r="D201" s="38">
        <v>5</v>
      </c>
      <c r="E201" s="15">
        <f>D201*0.9</f>
        <v>4.5</v>
      </c>
      <c r="F201" s="68">
        <v>1</v>
      </c>
      <c r="G201" s="88">
        <f>D201*F201</f>
        <v>5</v>
      </c>
      <c r="H201" s="113">
        <f>SUM(G197:G201)</f>
        <v>140</v>
      </c>
      <c r="I201" s="105">
        <f>E201*F201</f>
        <v>4.5</v>
      </c>
      <c r="J201" s="113">
        <f>SUM(I197:I201)</f>
        <v>116</v>
      </c>
      <c r="K201" s="105">
        <f>J201*600.25/4391.35</f>
        <v>15.855944071868558</v>
      </c>
      <c r="L201" s="105">
        <f>SUM(J201:K201)</f>
        <v>131.85594407186855</v>
      </c>
      <c r="M201" s="105">
        <f>L201*5719.89/4392.97</f>
        <v>171.68373468000922</v>
      </c>
      <c r="N201" s="105">
        <f>M201*410.04/6499.34</f>
        <v>10.831438048815878</v>
      </c>
      <c r="O201" s="136">
        <f>SUM(M201:N201)</f>
        <v>182.5151727288251</v>
      </c>
    </row>
    <row r="202" spans="1:15" s="103" customFormat="1" ht="12" customHeight="1">
      <c r="A202" s="102"/>
      <c r="B202" s="10" t="s">
        <v>7</v>
      </c>
      <c r="C202" s="26" t="s">
        <v>205</v>
      </c>
      <c r="D202" s="8"/>
      <c r="E202" s="8"/>
      <c r="F202" s="9"/>
      <c r="G202" s="85"/>
      <c r="H202" s="102"/>
      <c r="I202" s="102"/>
      <c r="J202" s="102"/>
      <c r="K202" s="102"/>
      <c r="L202" s="102"/>
      <c r="M202" s="102"/>
      <c r="N202" s="102"/>
      <c r="O202" s="102"/>
    </row>
    <row r="203" spans="1:15" s="69" customFormat="1" ht="12" customHeight="1">
      <c r="A203" s="102"/>
      <c r="B203" s="10" t="s">
        <v>8</v>
      </c>
      <c r="C203" s="26" t="s">
        <v>189</v>
      </c>
      <c r="D203" s="8"/>
      <c r="E203" s="8"/>
      <c r="F203" s="9"/>
      <c r="G203" s="85"/>
      <c r="H203" s="99"/>
      <c r="I203" s="99"/>
      <c r="J203" s="99"/>
      <c r="K203" s="99"/>
      <c r="L203" s="99"/>
      <c r="M203" s="99"/>
      <c r="N203" s="99"/>
      <c r="O203" s="130"/>
    </row>
    <row r="204" spans="1:15" s="69" customFormat="1" ht="12" customHeight="1">
      <c r="A204" s="102"/>
      <c r="B204" s="10" t="s">
        <v>5</v>
      </c>
      <c r="C204" s="27" t="s">
        <v>190</v>
      </c>
      <c r="D204" s="8"/>
      <c r="E204" s="8"/>
      <c r="F204" s="9"/>
      <c r="G204" s="85"/>
      <c r="H204" s="99"/>
      <c r="I204" s="99"/>
      <c r="J204" s="99"/>
      <c r="K204" s="99"/>
      <c r="L204" s="99"/>
      <c r="M204" s="99"/>
      <c r="N204" s="99"/>
      <c r="O204" s="130"/>
    </row>
    <row r="205" spans="1:15" s="103" customFormat="1" ht="12" customHeight="1">
      <c r="A205" s="102"/>
      <c r="B205" s="10" t="s">
        <v>6</v>
      </c>
      <c r="C205" s="26">
        <v>91086017</v>
      </c>
      <c r="D205" s="8"/>
      <c r="E205" s="8"/>
      <c r="F205" s="9"/>
      <c r="G205" s="85"/>
      <c r="H205" s="102"/>
      <c r="I205" s="102"/>
      <c r="J205" s="102"/>
      <c r="K205" s="102"/>
      <c r="L205" s="102"/>
      <c r="M205" s="102"/>
      <c r="N205" s="102"/>
      <c r="O205" s="102"/>
    </row>
    <row r="206" spans="1:15" s="103" customFormat="1" ht="12" customHeight="1">
      <c r="A206" s="11">
        <v>1</v>
      </c>
      <c r="B206" s="75">
        <v>1555</v>
      </c>
      <c r="C206" s="1" t="s">
        <v>206</v>
      </c>
      <c r="D206" s="3">
        <v>7</v>
      </c>
      <c r="E206" s="15">
        <f>D206*0.9</f>
        <v>6.3</v>
      </c>
      <c r="F206" s="5">
        <v>2</v>
      </c>
      <c r="G206" s="88">
        <f>D206*F206</f>
        <v>14</v>
      </c>
      <c r="H206" s="102"/>
      <c r="I206" s="105">
        <f>E206*F206</f>
        <v>12.6</v>
      </c>
      <c r="J206" s="102"/>
      <c r="K206" s="102"/>
      <c r="L206" s="102"/>
      <c r="M206" s="102"/>
      <c r="N206" s="102"/>
      <c r="O206" s="102"/>
    </row>
    <row r="207" spans="1:15" s="103" customFormat="1" ht="12" customHeight="1">
      <c r="A207" s="11">
        <v>2</v>
      </c>
      <c r="B207" s="75" t="s">
        <v>222</v>
      </c>
      <c r="C207" s="1" t="s">
        <v>207</v>
      </c>
      <c r="D207" s="3">
        <v>7</v>
      </c>
      <c r="E207" s="15">
        <f>D207*0.9</f>
        <v>6.3</v>
      </c>
      <c r="F207" s="5">
        <v>1</v>
      </c>
      <c r="G207" s="88">
        <f>D207*F207</f>
        <v>7</v>
      </c>
      <c r="H207" s="102"/>
      <c r="I207" s="105">
        <f>E207*F207</f>
        <v>6.3</v>
      </c>
      <c r="J207" s="102"/>
      <c r="K207" s="102"/>
      <c r="L207" s="102"/>
      <c r="M207" s="102"/>
      <c r="N207" s="102"/>
      <c r="O207" s="102"/>
    </row>
    <row r="208" spans="1:15" s="103" customFormat="1" ht="12" customHeight="1">
      <c r="A208" s="11">
        <v>3</v>
      </c>
      <c r="B208" s="75">
        <v>6813</v>
      </c>
      <c r="C208" s="1" t="s">
        <v>225</v>
      </c>
      <c r="D208" s="3">
        <v>5</v>
      </c>
      <c r="E208" s="15">
        <f>D208*0.9</f>
        <v>4.5</v>
      </c>
      <c r="F208" s="5">
        <v>2</v>
      </c>
      <c r="G208" s="88">
        <v>10</v>
      </c>
      <c r="H208" s="105">
        <f>SUM(G206:G208)</f>
        <v>31</v>
      </c>
      <c r="I208" s="105">
        <f>E208*F208</f>
        <v>9</v>
      </c>
      <c r="J208" s="105">
        <f>SUM(I206:I208)</f>
        <v>27.9</v>
      </c>
      <c r="K208" s="105">
        <f>J208*600.25/4391.35</f>
        <v>3.8136279276304546</v>
      </c>
      <c r="L208" s="105">
        <f>SUM(J208:K208)</f>
        <v>31.713627927630455</v>
      </c>
      <c r="M208" s="105">
        <f>L208*5719.89/4392.97</f>
        <v>41.292898254933256</v>
      </c>
      <c r="N208" s="105">
        <f>M208*410.04/6499.34</f>
        <v>2.6051475996720947</v>
      </c>
      <c r="O208" s="136">
        <f>SUM(M208:N208)</f>
        <v>43.89804585460535</v>
      </c>
    </row>
    <row r="209" spans="1:15" ht="12" customHeight="1">
      <c r="A209" s="116"/>
      <c r="B209" s="10" t="s">
        <v>7</v>
      </c>
      <c r="C209" s="26" t="s">
        <v>208</v>
      </c>
      <c r="D209" s="34"/>
      <c r="E209" s="34"/>
      <c r="F209" s="70"/>
      <c r="G209" s="94"/>
      <c r="H209" s="102"/>
      <c r="I209" s="102"/>
      <c r="J209" s="102"/>
      <c r="K209" s="98"/>
      <c r="L209" s="98"/>
      <c r="M209" s="98"/>
      <c r="N209" s="98"/>
      <c r="O209" s="130"/>
    </row>
    <row r="210" spans="1:15" s="55" customFormat="1" ht="12" customHeight="1">
      <c r="A210" s="102"/>
      <c r="B210" s="10" t="s">
        <v>8</v>
      </c>
      <c r="C210" s="26" t="s">
        <v>189</v>
      </c>
      <c r="D210" s="8"/>
      <c r="E210" s="8"/>
      <c r="F210" s="9"/>
      <c r="G210" s="85"/>
      <c r="H210" s="72"/>
      <c r="I210" s="72"/>
      <c r="J210" s="72"/>
      <c r="K210" s="72"/>
      <c r="L210" s="72"/>
      <c r="M210" s="72"/>
      <c r="N210" s="72"/>
      <c r="O210" s="129"/>
    </row>
    <row r="211" spans="1:15" s="55" customFormat="1" ht="12" customHeight="1">
      <c r="A211" s="102"/>
      <c r="B211" s="10" t="s">
        <v>5</v>
      </c>
      <c r="C211" s="27" t="s">
        <v>190</v>
      </c>
      <c r="D211" s="8"/>
      <c r="E211" s="8"/>
      <c r="F211" s="9"/>
      <c r="G211" s="85"/>
      <c r="H211" s="72"/>
      <c r="I211" s="72"/>
      <c r="J211" s="72"/>
      <c r="K211" s="72"/>
      <c r="L211" s="72"/>
      <c r="M211" s="72"/>
      <c r="N211" s="72"/>
      <c r="O211" s="129"/>
    </row>
    <row r="212" spans="1:15" s="55" customFormat="1" ht="12" customHeight="1">
      <c r="A212" s="102"/>
      <c r="B212" s="10" t="s">
        <v>6</v>
      </c>
      <c r="C212" s="26">
        <v>91086017</v>
      </c>
      <c r="D212" s="8"/>
      <c r="E212" s="8"/>
      <c r="F212" s="9"/>
      <c r="G212" s="85"/>
      <c r="H212" s="72"/>
      <c r="I212" s="72"/>
      <c r="J212" s="72"/>
      <c r="K212" s="72"/>
      <c r="L212" s="72"/>
      <c r="M212" s="72"/>
      <c r="N212" s="72"/>
      <c r="O212" s="129"/>
    </row>
    <row r="213" spans="1:15" s="69" customFormat="1" ht="12" customHeight="1">
      <c r="A213" s="7">
        <v>1</v>
      </c>
      <c r="B213" s="5" t="s">
        <v>209</v>
      </c>
      <c r="C213" s="1" t="s">
        <v>210</v>
      </c>
      <c r="D213" s="3">
        <v>3</v>
      </c>
      <c r="E213" s="15">
        <f>D213*0.9</f>
        <v>2.7</v>
      </c>
      <c r="F213" s="5">
        <v>1</v>
      </c>
      <c r="G213" s="88">
        <f>D213*F213</f>
        <v>3</v>
      </c>
      <c r="H213" s="99"/>
      <c r="I213" s="105">
        <f>E213*F213</f>
        <v>2.7</v>
      </c>
      <c r="J213" s="99"/>
      <c r="K213" s="99"/>
      <c r="L213" s="99"/>
      <c r="M213" s="99"/>
      <c r="N213" s="99"/>
      <c r="O213" s="130"/>
    </row>
    <row r="214" spans="1:15" s="69" customFormat="1" ht="12" customHeight="1">
      <c r="A214" s="51">
        <v>2</v>
      </c>
      <c r="B214" s="5" t="s">
        <v>35</v>
      </c>
      <c r="C214" s="1" t="s">
        <v>36</v>
      </c>
      <c r="D214" s="3">
        <v>7</v>
      </c>
      <c r="E214" s="59">
        <f>D214*0.9</f>
        <v>6.3</v>
      </c>
      <c r="F214" s="5">
        <v>2</v>
      </c>
      <c r="G214" s="88">
        <f>D214*F214</f>
        <v>14</v>
      </c>
      <c r="H214" s="99"/>
      <c r="I214" s="105">
        <f>E214*F214</f>
        <v>12.6</v>
      </c>
      <c r="J214" s="99"/>
      <c r="K214" s="105"/>
      <c r="L214" s="105"/>
      <c r="M214" s="105"/>
      <c r="N214" s="105"/>
      <c r="O214" s="133"/>
    </row>
    <row r="215" spans="1:15" s="69" customFormat="1" ht="12" customHeight="1">
      <c r="A215" s="7">
        <v>3</v>
      </c>
      <c r="B215" s="5" t="s">
        <v>20</v>
      </c>
      <c r="C215" s="1" t="s">
        <v>211</v>
      </c>
      <c r="D215" s="3">
        <v>7</v>
      </c>
      <c r="E215" s="15">
        <f>D215*0.9</f>
        <v>6.3</v>
      </c>
      <c r="F215" s="5">
        <v>1</v>
      </c>
      <c r="G215" s="88">
        <f>D215*F215</f>
        <v>7</v>
      </c>
      <c r="H215" s="113">
        <f>SUM(G213:G215)</f>
        <v>24</v>
      </c>
      <c r="I215" s="105">
        <f>E215*F215</f>
        <v>6.3</v>
      </c>
      <c r="J215" s="113">
        <f>SUM(I213:I215)</f>
        <v>21.6</v>
      </c>
      <c r="K215" s="105">
        <f>J215*600.25/4391.35</f>
        <v>2.9524861375203524</v>
      </c>
      <c r="L215" s="105">
        <f>SUM(J215:K215)</f>
        <v>24.552486137520354</v>
      </c>
      <c r="M215" s="105">
        <f>L215*5719.89/4392.97</f>
        <v>31.96869542317414</v>
      </c>
      <c r="N215" s="105">
        <f>M215*410.04/6499.34</f>
        <v>2.016888464262267</v>
      </c>
      <c r="O215" s="134">
        <f>SUM(M215:N215)</f>
        <v>33.985583887436405</v>
      </c>
    </row>
    <row r="216" spans="1:15" s="69" customFormat="1" ht="12" customHeight="1">
      <c r="A216" s="51">
        <v>4</v>
      </c>
      <c r="B216" s="5" t="s">
        <v>263</v>
      </c>
      <c r="C216" s="1" t="s">
        <v>264</v>
      </c>
      <c r="D216" s="3">
        <v>6</v>
      </c>
      <c r="E216" s="15"/>
      <c r="F216" s="5">
        <v>1</v>
      </c>
      <c r="G216" s="88"/>
      <c r="H216" s="113"/>
      <c r="I216" s="105"/>
      <c r="J216" s="113"/>
      <c r="K216" s="105"/>
      <c r="L216" s="105"/>
      <c r="M216" s="105"/>
      <c r="N216" s="135" t="s">
        <v>276</v>
      </c>
      <c r="O216" s="134">
        <v>9</v>
      </c>
    </row>
    <row r="217" spans="1:15" s="69" customFormat="1" ht="12" customHeight="1">
      <c r="A217" s="7">
        <v>5</v>
      </c>
      <c r="B217" s="5" t="s">
        <v>265</v>
      </c>
      <c r="C217" s="1" t="s">
        <v>266</v>
      </c>
      <c r="D217" s="3">
        <v>6</v>
      </c>
      <c r="E217" s="15"/>
      <c r="F217" s="5">
        <v>1</v>
      </c>
      <c r="G217" s="88"/>
      <c r="H217" s="113"/>
      <c r="I217" s="105"/>
      <c r="J217" s="113"/>
      <c r="K217" s="105"/>
      <c r="L217" s="105"/>
      <c r="M217" s="105"/>
      <c r="N217" s="135" t="s">
        <v>276</v>
      </c>
      <c r="O217" s="134">
        <v>9</v>
      </c>
    </row>
    <row r="218" spans="1:15" s="69" customFormat="1" ht="12" customHeight="1">
      <c r="A218" s="51">
        <v>6</v>
      </c>
      <c r="B218" s="5" t="s">
        <v>267</v>
      </c>
      <c r="C218" s="1" t="s">
        <v>268</v>
      </c>
      <c r="D218" s="3">
        <v>6</v>
      </c>
      <c r="E218" s="15"/>
      <c r="F218" s="5">
        <v>1</v>
      </c>
      <c r="G218" s="88"/>
      <c r="H218" s="113"/>
      <c r="I218" s="105"/>
      <c r="J218" s="113"/>
      <c r="K218" s="105"/>
      <c r="L218" s="105"/>
      <c r="M218" s="105"/>
      <c r="N218" s="135" t="s">
        <v>276</v>
      </c>
      <c r="O218" s="134">
        <v>9</v>
      </c>
    </row>
    <row r="219" spans="1:15" s="69" customFormat="1" ht="12" customHeight="1">
      <c r="A219" s="7">
        <v>7</v>
      </c>
      <c r="B219" s="5" t="s">
        <v>269</v>
      </c>
      <c r="C219" s="1" t="s">
        <v>270</v>
      </c>
      <c r="D219" s="3">
        <v>6</v>
      </c>
      <c r="E219" s="15"/>
      <c r="F219" s="5">
        <v>1</v>
      </c>
      <c r="G219" s="88"/>
      <c r="H219" s="113"/>
      <c r="I219" s="105"/>
      <c r="J219" s="113"/>
      <c r="K219" s="105"/>
      <c r="L219" s="105"/>
      <c r="M219" s="105"/>
      <c r="N219" s="135" t="s">
        <v>276</v>
      </c>
      <c r="O219" s="134">
        <v>9</v>
      </c>
    </row>
    <row r="220" spans="1:15" s="69" customFormat="1" ht="12" customHeight="1">
      <c r="A220" s="51">
        <v>8</v>
      </c>
      <c r="B220" s="5" t="s">
        <v>271</v>
      </c>
      <c r="C220" s="1" t="s">
        <v>51</v>
      </c>
      <c r="D220" s="3">
        <v>6</v>
      </c>
      <c r="E220" s="15"/>
      <c r="F220" s="5">
        <v>1</v>
      </c>
      <c r="G220" s="88"/>
      <c r="H220" s="113"/>
      <c r="I220" s="105"/>
      <c r="J220" s="113"/>
      <c r="K220" s="105"/>
      <c r="L220" s="105"/>
      <c r="M220" s="105"/>
      <c r="N220" s="135" t="s">
        <v>276</v>
      </c>
      <c r="O220" s="134">
        <v>9</v>
      </c>
    </row>
    <row r="221" spans="1:16" s="69" customFormat="1" ht="12" customHeight="1">
      <c r="A221" s="7">
        <v>9</v>
      </c>
      <c r="B221" s="5" t="s">
        <v>272</v>
      </c>
      <c r="C221" s="1" t="s">
        <v>273</v>
      </c>
      <c r="D221" s="3">
        <v>6</v>
      </c>
      <c r="E221" s="15"/>
      <c r="F221" s="5">
        <v>1</v>
      </c>
      <c r="G221" s="88"/>
      <c r="H221" s="113"/>
      <c r="I221" s="105"/>
      <c r="J221" s="113"/>
      <c r="K221" s="105"/>
      <c r="L221" s="105"/>
      <c r="M221" s="105"/>
      <c r="N221" s="135" t="s">
        <v>276</v>
      </c>
      <c r="O221" s="134">
        <v>9</v>
      </c>
      <c r="P221" s="136">
        <f>SUM(O215:O221)</f>
        <v>87.9855838874364</v>
      </c>
    </row>
    <row r="222" spans="1:15" s="69" customFormat="1" ht="12" customHeight="1">
      <c r="A222" s="102"/>
      <c r="B222" s="10" t="s">
        <v>7</v>
      </c>
      <c r="C222" s="26" t="s">
        <v>188</v>
      </c>
      <c r="D222" s="8"/>
      <c r="E222" s="8"/>
      <c r="F222" s="9"/>
      <c r="G222" s="85"/>
      <c r="H222" s="99"/>
      <c r="I222" s="99"/>
      <c r="J222" s="99"/>
      <c r="K222" s="99"/>
      <c r="L222" s="99"/>
      <c r="M222" s="99"/>
      <c r="N222" s="99"/>
      <c r="O222" s="130"/>
    </row>
    <row r="223" spans="1:15" s="69" customFormat="1" ht="12" customHeight="1">
      <c r="A223" s="102"/>
      <c r="B223" s="10" t="s">
        <v>8</v>
      </c>
      <c r="C223" s="26" t="s">
        <v>189</v>
      </c>
      <c r="D223" s="8"/>
      <c r="E223" s="8"/>
      <c r="F223" s="9"/>
      <c r="G223" s="85"/>
      <c r="H223" s="113"/>
      <c r="I223" s="99"/>
      <c r="J223" s="113"/>
      <c r="K223" s="99"/>
      <c r="L223" s="99"/>
      <c r="M223" s="99"/>
      <c r="N223" s="99"/>
      <c r="O223" s="130"/>
    </row>
    <row r="224" spans="1:15" s="69" customFormat="1" ht="12" customHeight="1">
      <c r="A224" s="102"/>
      <c r="B224" s="10" t="s">
        <v>5</v>
      </c>
      <c r="C224" s="27" t="s">
        <v>190</v>
      </c>
      <c r="D224" s="8"/>
      <c r="E224" s="8"/>
      <c r="F224" s="9"/>
      <c r="G224" s="85"/>
      <c r="H224" s="99"/>
      <c r="I224" s="99"/>
      <c r="J224" s="99"/>
      <c r="K224" s="99"/>
      <c r="L224" s="99"/>
      <c r="M224" s="99"/>
      <c r="N224" s="99"/>
      <c r="O224" s="130"/>
    </row>
    <row r="225" spans="1:15" s="69" customFormat="1" ht="12" customHeight="1">
      <c r="A225" s="102"/>
      <c r="B225" s="10" t="s">
        <v>6</v>
      </c>
      <c r="C225" s="26">
        <v>91086017</v>
      </c>
      <c r="D225" s="8"/>
      <c r="E225" s="8"/>
      <c r="F225" s="9"/>
      <c r="G225" s="85"/>
      <c r="H225" s="99"/>
      <c r="I225" s="99"/>
      <c r="J225" s="99"/>
      <c r="K225" s="99"/>
      <c r="L225" s="99"/>
      <c r="M225" s="99"/>
      <c r="N225" s="99"/>
      <c r="O225" s="130"/>
    </row>
    <row r="226" spans="1:15" s="69" customFormat="1" ht="12" customHeight="1">
      <c r="A226" s="7">
        <v>1</v>
      </c>
      <c r="B226" s="5" t="s">
        <v>100</v>
      </c>
      <c r="C226" s="1" t="s">
        <v>191</v>
      </c>
      <c r="D226" s="3">
        <v>5.5</v>
      </c>
      <c r="E226" s="15">
        <f>D226*0.9</f>
        <v>4.95</v>
      </c>
      <c r="F226" s="5">
        <v>4</v>
      </c>
      <c r="G226" s="88">
        <f aca="true" t="shared" si="21" ref="G226:G241">D226*F226</f>
        <v>22</v>
      </c>
      <c r="H226" s="99"/>
      <c r="I226" s="105">
        <f aca="true" t="shared" si="22" ref="I226:I241">E226*F226</f>
        <v>19.8</v>
      </c>
      <c r="J226" s="99"/>
      <c r="K226" s="99"/>
      <c r="L226" s="99"/>
      <c r="M226" s="99"/>
      <c r="N226" s="99"/>
      <c r="O226" s="130"/>
    </row>
    <row r="227" spans="1:15" s="69" customFormat="1" ht="12" customHeight="1">
      <c r="A227" s="7">
        <v>2</v>
      </c>
      <c r="B227" s="5" t="s">
        <v>12</v>
      </c>
      <c r="C227" s="1" t="s">
        <v>192</v>
      </c>
      <c r="D227" s="3">
        <v>5</v>
      </c>
      <c r="E227" s="15">
        <f aca="true" t="shared" si="23" ref="E227:E241">D227*0.9</f>
        <v>4.5</v>
      </c>
      <c r="F227" s="5">
        <v>2</v>
      </c>
      <c r="G227" s="88">
        <f t="shared" si="21"/>
        <v>10</v>
      </c>
      <c r="H227" s="99"/>
      <c r="I227" s="105">
        <f t="shared" si="22"/>
        <v>9</v>
      </c>
      <c r="J227" s="99"/>
      <c r="K227" s="99"/>
      <c r="L227" s="99"/>
      <c r="M227" s="99"/>
      <c r="N227" s="99"/>
      <c r="O227" s="130"/>
    </row>
    <row r="228" spans="1:15" s="69" customFormat="1" ht="12" customHeight="1">
      <c r="A228" s="7">
        <v>3</v>
      </c>
      <c r="B228" s="5" t="s">
        <v>14</v>
      </c>
      <c r="C228" s="1" t="s">
        <v>80</v>
      </c>
      <c r="D228" s="3">
        <v>5</v>
      </c>
      <c r="E228" s="15">
        <f t="shared" si="23"/>
        <v>4.5</v>
      </c>
      <c r="F228" s="5">
        <v>2</v>
      </c>
      <c r="G228" s="88">
        <f t="shared" si="21"/>
        <v>10</v>
      </c>
      <c r="H228" s="99"/>
      <c r="I228" s="105">
        <f t="shared" si="22"/>
        <v>9</v>
      </c>
      <c r="J228" s="99"/>
      <c r="K228" s="99"/>
      <c r="L228" s="99"/>
      <c r="M228" s="99"/>
      <c r="N228" s="99"/>
      <c r="O228" s="130"/>
    </row>
    <row r="229" spans="1:15" s="69" customFormat="1" ht="12" customHeight="1">
      <c r="A229" s="7">
        <v>4</v>
      </c>
      <c r="B229" s="5" t="s">
        <v>16</v>
      </c>
      <c r="C229" s="1" t="s">
        <v>79</v>
      </c>
      <c r="D229" s="3">
        <v>5</v>
      </c>
      <c r="E229" s="15">
        <f t="shared" si="23"/>
        <v>4.5</v>
      </c>
      <c r="F229" s="5">
        <v>2</v>
      </c>
      <c r="G229" s="88">
        <f t="shared" si="21"/>
        <v>10</v>
      </c>
      <c r="H229" s="99"/>
      <c r="I229" s="105">
        <f t="shared" si="22"/>
        <v>9</v>
      </c>
      <c r="J229" s="99"/>
      <c r="K229" s="99"/>
      <c r="L229" s="99"/>
      <c r="M229" s="99"/>
      <c r="N229" s="99"/>
      <c r="O229" s="130"/>
    </row>
    <row r="230" spans="1:15" s="69" customFormat="1" ht="12" customHeight="1">
      <c r="A230" s="7">
        <v>5</v>
      </c>
      <c r="B230" s="5">
        <v>6898</v>
      </c>
      <c r="C230" s="1" t="s">
        <v>193</v>
      </c>
      <c r="D230" s="3">
        <v>5</v>
      </c>
      <c r="E230" s="15">
        <f t="shared" si="23"/>
        <v>4.5</v>
      </c>
      <c r="F230" s="5">
        <v>10</v>
      </c>
      <c r="G230" s="88">
        <f t="shared" si="21"/>
        <v>50</v>
      </c>
      <c r="H230" s="99"/>
      <c r="I230" s="105">
        <f t="shared" si="22"/>
        <v>45</v>
      </c>
      <c r="J230" s="99"/>
      <c r="K230" s="99"/>
      <c r="L230" s="99"/>
      <c r="M230" s="99"/>
      <c r="N230" s="99"/>
      <c r="O230" s="130"/>
    </row>
    <row r="231" spans="1:15" s="55" customFormat="1" ht="12" customHeight="1">
      <c r="A231" s="7">
        <v>6</v>
      </c>
      <c r="B231" s="5">
        <v>1978</v>
      </c>
      <c r="C231" s="1" t="s">
        <v>194</v>
      </c>
      <c r="D231" s="3">
        <v>20</v>
      </c>
      <c r="E231" s="15">
        <f t="shared" si="23"/>
        <v>18</v>
      </c>
      <c r="F231" s="5">
        <v>3</v>
      </c>
      <c r="G231" s="88">
        <f t="shared" si="21"/>
        <v>60</v>
      </c>
      <c r="H231" s="72"/>
      <c r="I231" s="105">
        <f t="shared" si="22"/>
        <v>54</v>
      </c>
      <c r="J231" s="72"/>
      <c r="K231" s="72"/>
      <c r="L231" s="72"/>
      <c r="M231" s="72"/>
      <c r="N231" s="72"/>
      <c r="O231" s="129"/>
    </row>
    <row r="232" spans="1:15" s="69" customFormat="1" ht="12" customHeight="1">
      <c r="A232" s="7">
        <v>7</v>
      </c>
      <c r="B232" s="5">
        <v>1961</v>
      </c>
      <c r="C232" s="1" t="s">
        <v>61</v>
      </c>
      <c r="D232" s="3">
        <v>7</v>
      </c>
      <c r="E232" s="15">
        <f t="shared" si="23"/>
        <v>6.3</v>
      </c>
      <c r="F232" s="5">
        <v>5</v>
      </c>
      <c r="G232" s="88">
        <f t="shared" si="21"/>
        <v>35</v>
      </c>
      <c r="H232" s="99"/>
      <c r="I232" s="105">
        <f t="shared" si="22"/>
        <v>31.5</v>
      </c>
      <c r="J232" s="99"/>
      <c r="K232" s="99"/>
      <c r="L232" s="99"/>
      <c r="M232" s="99"/>
      <c r="N232" s="99"/>
      <c r="O232" s="130"/>
    </row>
    <row r="233" spans="1:15" s="69" customFormat="1" ht="12" customHeight="1">
      <c r="A233" s="7">
        <v>8</v>
      </c>
      <c r="B233" s="123">
        <v>5999</v>
      </c>
      <c r="C233" s="1" t="s">
        <v>224</v>
      </c>
      <c r="D233" s="3">
        <v>6</v>
      </c>
      <c r="E233" s="15">
        <f t="shared" si="23"/>
        <v>5.4</v>
      </c>
      <c r="F233" s="5">
        <v>10</v>
      </c>
      <c r="G233" s="88">
        <f t="shared" si="21"/>
        <v>60</v>
      </c>
      <c r="H233" s="99"/>
      <c r="I233" s="105">
        <f t="shared" si="22"/>
        <v>54</v>
      </c>
      <c r="J233" s="99"/>
      <c r="K233" s="99"/>
      <c r="L233" s="99"/>
      <c r="M233" s="99"/>
      <c r="N233" s="99"/>
      <c r="O233" s="130"/>
    </row>
    <row r="234" spans="1:15" s="103" customFormat="1" ht="12" customHeight="1">
      <c r="A234" s="7">
        <v>9</v>
      </c>
      <c r="B234" s="123" t="s">
        <v>70</v>
      </c>
      <c r="C234" s="1" t="s">
        <v>195</v>
      </c>
      <c r="D234" s="24">
        <v>11</v>
      </c>
      <c r="E234" s="15">
        <f t="shared" si="23"/>
        <v>9.9</v>
      </c>
      <c r="F234" s="5">
        <v>2</v>
      </c>
      <c r="G234" s="88">
        <f t="shared" si="21"/>
        <v>22</v>
      </c>
      <c r="H234" s="102"/>
      <c r="I234" s="105">
        <f t="shared" si="22"/>
        <v>19.8</v>
      </c>
      <c r="J234" s="102"/>
      <c r="K234" s="102"/>
      <c r="L234" s="102"/>
      <c r="M234" s="102"/>
      <c r="N234" s="102"/>
      <c r="O234" s="102"/>
    </row>
    <row r="235" spans="1:15" s="103" customFormat="1" ht="12" customHeight="1">
      <c r="A235" s="7">
        <v>10</v>
      </c>
      <c r="B235" s="123" t="s">
        <v>62</v>
      </c>
      <c r="C235" s="1" t="s">
        <v>196</v>
      </c>
      <c r="D235" s="3">
        <v>12</v>
      </c>
      <c r="E235" s="15">
        <f t="shared" si="23"/>
        <v>10.8</v>
      </c>
      <c r="F235" s="5">
        <v>2</v>
      </c>
      <c r="G235" s="88">
        <f t="shared" si="21"/>
        <v>24</v>
      </c>
      <c r="H235" s="102"/>
      <c r="I235" s="105">
        <f t="shared" si="22"/>
        <v>21.6</v>
      </c>
      <c r="J235" s="102"/>
      <c r="K235" s="102"/>
      <c r="L235" s="102"/>
      <c r="M235" s="102"/>
      <c r="N235" s="102"/>
      <c r="O235" s="102"/>
    </row>
    <row r="236" spans="1:15" s="103" customFormat="1" ht="12" customHeight="1">
      <c r="A236" s="7">
        <v>11</v>
      </c>
      <c r="B236" s="124" t="s">
        <v>67</v>
      </c>
      <c r="C236" s="1" t="s">
        <v>197</v>
      </c>
      <c r="D236" s="3">
        <v>13</v>
      </c>
      <c r="E236" s="15">
        <f t="shared" si="23"/>
        <v>11.700000000000001</v>
      </c>
      <c r="F236" s="5">
        <v>2</v>
      </c>
      <c r="G236" s="88">
        <f t="shared" si="21"/>
        <v>26</v>
      </c>
      <c r="H236" s="102"/>
      <c r="I236" s="105">
        <f t="shared" si="22"/>
        <v>23.400000000000002</v>
      </c>
      <c r="J236" s="102"/>
      <c r="K236" s="102"/>
      <c r="L236" s="102"/>
      <c r="M236" s="102"/>
      <c r="N236" s="102"/>
      <c r="O236" s="102"/>
    </row>
    <row r="237" spans="1:15" s="103" customFormat="1" ht="12" customHeight="1">
      <c r="A237" s="7">
        <v>12</v>
      </c>
      <c r="B237" s="5" t="s">
        <v>198</v>
      </c>
      <c r="C237" s="1" t="s">
        <v>199</v>
      </c>
      <c r="D237" s="3">
        <v>28</v>
      </c>
      <c r="E237" s="15">
        <f t="shared" si="23"/>
        <v>25.2</v>
      </c>
      <c r="F237" s="5">
        <v>2</v>
      </c>
      <c r="G237" s="88">
        <f t="shared" si="21"/>
        <v>56</v>
      </c>
      <c r="H237" s="102"/>
      <c r="I237" s="105">
        <f t="shared" si="22"/>
        <v>50.4</v>
      </c>
      <c r="J237" s="102"/>
      <c r="K237" s="102"/>
      <c r="L237" s="102"/>
      <c r="M237" s="102"/>
      <c r="N237" s="102"/>
      <c r="O237" s="102"/>
    </row>
    <row r="238" spans="1:15" s="69" customFormat="1" ht="12" customHeight="1">
      <c r="A238" s="7">
        <v>13</v>
      </c>
      <c r="B238" s="5" t="s">
        <v>200</v>
      </c>
      <c r="C238" s="1" t="s">
        <v>201</v>
      </c>
      <c r="D238" s="3">
        <v>35</v>
      </c>
      <c r="E238" s="15">
        <f t="shared" si="23"/>
        <v>31.5</v>
      </c>
      <c r="F238" s="5">
        <v>2</v>
      </c>
      <c r="G238" s="88">
        <f t="shared" si="21"/>
        <v>70</v>
      </c>
      <c r="H238" s="99"/>
      <c r="I238" s="105">
        <f t="shared" si="22"/>
        <v>63</v>
      </c>
      <c r="J238" s="99"/>
      <c r="K238" s="99"/>
      <c r="L238" s="99"/>
      <c r="M238" s="99"/>
      <c r="N238" s="99"/>
      <c r="O238" s="130"/>
    </row>
    <row r="239" spans="1:15" s="69" customFormat="1" ht="12" customHeight="1">
      <c r="A239" s="7">
        <v>14</v>
      </c>
      <c r="B239" s="5" t="s">
        <v>202</v>
      </c>
      <c r="C239" s="1" t="s">
        <v>203</v>
      </c>
      <c r="D239" s="3">
        <v>41</v>
      </c>
      <c r="E239" s="15">
        <f t="shared" si="23"/>
        <v>36.9</v>
      </c>
      <c r="F239" s="5">
        <v>2</v>
      </c>
      <c r="G239" s="88">
        <f t="shared" si="21"/>
        <v>82</v>
      </c>
      <c r="H239" s="99"/>
      <c r="I239" s="105">
        <f t="shared" si="22"/>
        <v>73.8</v>
      </c>
      <c r="J239" s="99"/>
      <c r="K239" s="99"/>
      <c r="L239" s="99"/>
      <c r="M239" s="99"/>
      <c r="N239" s="99"/>
      <c r="O239" s="130"/>
    </row>
    <row r="240" spans="1:15" s="69" customFormat="1" ht="12" customHeight="1">
      <c r="A240" s="7">
        <v>15</v>
      </c>
      <c r="B240" s="5">
        <v>6810</v>
      </c>
      <c r="C240" s="14" t="s">
        <v>135</v>
      </c>
      <c r="D240" s="3">
        <v>2.75</v>
      </c>
      <c r="E240" s="15">
        <f t="shared" si="23"/>
        <v>2.475</v>
      </c>
      <c r="F240" s="5">
        <v>80</v>
      </c>
      <c r="G240" s="88">
        <f t="shared" si="21"/>
        <v>220</v>
      </c>
      <c r="H240" s="99"/>
      <c r="I240" s="105">
        <f t="shared" si="22"/>
        <v>198</v>
      </c>
      <c r="J240" s="99"/>
      <c r="K240" s="99"/>
      <c r="L240" s="99"/>
      <c r="M240" s="99"/>
      <c r="N240" s="99"/>
      <c r="O240" s="130"/>
    </row>
    <row r="241" spans="1:15" s="103" customFormat="1" ht="12" customHeight="1">
      <c r="A241" s="7">
        <v>16</v>
      </c>
      <c r="B241" s="5">
        <v>1916</v>
      </c>
      <c r="C241" s="1" t="s">
        <v>204</v>
      </c>
      <c r="D241" s="3">
        <v>7</v>
      </c>
      <c r="E241" s="15">
        <f t="shared" si="23"/>
        <v>6.3</v>
      </c>
      <c r="F241" s="5">
        <v>9</v>
      </c>
      <c r="G241" s="88">
        <f t="shared" si="21"/>
        <v>63</v>
      </c>
      <c r="H241" s="105">
        <f>SUM(G226:G241)</f>
        <v>820</v>
      </c>
      <c r="I241" s="105">
        <f t="shared" si="22"/>
        <v>56.699999999999996</v>
      </c>
      <c r="J241" s="105">
        <f>SUM(I226:I241)</f>
        <v>738</v>
      </c>
      <c r="K241" s="105">
        <f>J241*600.25/4391.35</f>
        <v>100.87660969861203</v>
      </c>
      <c r="L241" s="105">
        <f>SUM(J241:K241)</f>
        <v>838.876609698612</v>
      </c>
      <c r="M241" s="105">
        <f>L241*5719.89/4392.97</f>
        <v>1092.263760291783</v>
      </c>
      <c r="N241" s="105">
        <f>M241*410.04/6499.34</f>
        <v>68.91035586229413</v>
      </c>
      <c r="O241" s="136">
        <f>SUM(M241:N241)</f>
        <v>1161.1741161540772</v>
      </c>
    </row>
    <row r="242" spans="1:15" s="69" customFormat="1" ht="12" customHeight="1">
      <c r="A242" s="102"/>
      <c r="B242" s="10" t="s">
        <v>7</v>
      </c>
      <c r="C242" s="17" t="s">
        <v>212</v>
      </c>
      <c r="D242" s="12"/>
      <c r="E242" s="12"/>
      <c r="F242" s="13"/>
      <c r="G242" s="85"/>
      <c r="H242" s="99"/>
      <c r="I242" s="99"/>
      <c r="J242" s="99"/>
      <c r="K242" s="99"/>
      <c r="L242" s="99"/>
      <c r="M242" s="99"/>
      <c r="N242" s="99"/>
      <c r="O242" s="130"/>
    </row>
    <row r="243" spans="1:15" s="69" customFormat="1" ht="12" customHeight="1">
      <c r="A243" s="102"/>
      <c r="B243" s="10" t="s">
        <v>8</v>
      </c>
      <c r="C243" s="17" t="s">
        <v>213</v>
      </c>
      <c r="D243" s="12"/>
      <c r="E243" s="12"/>
      <c r="F243" s="13"/>
      <c r="G243" s="85"/>
      <c r="H243" s="99"/>
      <c r="I243" s="99"/>
      <c r="J243" s="99"/>
      <c r="K243" s="99"/>
      <c r="L243" s="99"/>
      <c r="M243" s="99"/>
      <c r="N243" s="99"/>
      <c r="O243" s="130"/>
    </row>
    <row r="244" spans="1:15" s="103" customFormat="1" ht="12" customHeight="1">
      <c r="A244" s="102"/>
      <c r="B244" s="10" t="s">
        <v>5</v>
      </c>
      <c r="C244" s="18" t="s">
        <v>214</v>
      </c>
      <c r="D244" s="12"/>
      <c r="E244" s="12"/>
      <c r="F244" s="13"/>
      <c r="G244" s="85"/>
      <c r="H244" s="102"/>
      <c r="I244" s="102"/>
      <c r="J244" s="102"/>
      <c r="K244" s="102"/>
      <c r="L244" s="102"/>
      <c r="M244" s="102"/>
      <c r="N244" s="102"/>
      <c r="O244" s="102"/>
    </row>
    <row r="245" spans="1:15" s="69" customFormat="1" ht="12" customHeight="1">
      <c r="A245" s="102"/>
      <c r="B245" s="10" t="s">
        <v>6</v>
      </c>
      <c r="C245" s="17">
        <v>94782717</v>
      </c>
      <c r="D245" s="12"/>
      <c r="E245" s="12"/>
      <c r="F245" s="13"/>
      <c r="G245" s="85"/>
      <c r="H245" s="99"/>
      <c r="I245" s="99"/>
      <c r="J245" s="99"/>
      <c r="K245" s="99"/>
      <c r="L245" s="99"/>
      <c r="M245" s="99"/>
      <c r="N245" s="99"/>
      <c r="O245" s="130"/>
    </row>
    <row r="246" spans="1:15" s="69" customFormat="1" ht="12" customHeight="1">
      <c r="A246" s="51">
        <v>1</v>
      </c>
      <c r="B246" s="75" t="s">
        <v>12</v>
      </c>
      <c r="C246" s="125" t="s">
        <v>215</v>
      </c>
      <c r="D246" s="59">
        <v>5</v>
      </c>
      <c r="E246" s="15">
        <f aca="true" t="shared" si="24" ref="E246:E251">D246*0.9</f>
        <v>4.5</v>
      </c>
      <c r="F246" s="25">
        <v>2</v>
      </c>
      <c r="G246" s="88">
        <f aca="true" t="shared" si="25" ref="G246:G251">D246*F246</f>
        <v>10</v>
      </c>
      <c r="H246" s="99"/>
      <c r="I246" s="105">
        <f aca="true" t="shared" si="26" ref="I246:I251">E246*F246</f>
        <v>9</v>
      </c>
      <c r="J246" s="99"/>
      <c r="K246" s="99"/>
      <c r="L246" s="99"/>
      <c r="M246" s="99"/>
      <c r="N246" s="99"/>
      <c r="O246" s="130"/>
    </row>
    <row r="247" spans="1:15" ht="12" customHeight="1">
      <c r="A247" s="51">
        <v>2</v>
      </c>
      <c r="B247" s="75" t="s">
        <v>216</v>
      </c>
      <c r="C247" s="56" t="s">
        <v>217</v>
      </c>
      <c r="D247" s="53">
        <v>0.6</v>
      </c>
      <c r="E247" s="15">
        <f t="shared" si="24"/>
        <v>0.54</v>
      </c>
      <c r="F247" s="54">
        <v>15</v>
      </c>
      <c r="G247" s="88">
        <f t="shared" si="25"/>
        <v>9</v>
      </c>
      <c r="H247" s="98"/>
      <c r="I247" s="105">
        <f t="shared" si="26"/>
        <v>8.100000000000001</v>
      </c>
      <c r="J247" s="98"/>
      <c r="K247" s="98"/>
      <c r="L247" s="98"/>
      <c r="M247" s="98"/>
      <c r="N247" s="98"/>
      <c r="O247" s="130"/>
    </row>
    <row r="248" spans="1:15" ht="12" customHeight="1">
      <c r="A248" s="51">
        <v>3</v>
      </c>
      <c r="B248" s="75" t="s">
        <v>16</v>
      </c>
      <c r="C248" s="14" t="s">
        <v>218</v>
      </c>
      <c r="D248" s="59">
        <v>5</v>
      </c>
      <c r="E248" s="15">
        <f t="shared" si="24"/>
        <v>4.5</v>
      </c>
      <c r="F248" s="54">
        <v>1</v>
      </c>
      <c r="G248" s="88">
        <f t="shared" si="25"/>
        <v>5</v>
      </c>
      <c r="H248" s="98"/>
      <c r="I248" s="105">
        <f t="shared" si="26"/>
        <v>4.5</v>
      </c>
      <c r="J248" s="98"/>
      <c r="K248" s="98"/>
      <c r="L248" s="98"/>
      <c r="M248" s="98"/>
      <c r="N248" s="98"/>
      <c r="O248" s="130"/>
    </row>
    <row r="249" spans="1:15" ht="12" customHeight="1">
      <c r="A249" s="51">
        <v>4</v>
      </c>
      <c r="B249" s="75" t="s">
        <v>14</v>
      </c>
      <c r="C249" s="118" t="s">
        <v>183</v>
      </c>
      <c r="D249" s="59">
        <v>5</v>
      </c>
      <c r="E249" s="15">
        <f t="shared" si="24"/>
        <v>4.5</v>
      </c>
      <c r="F249" s="54">
        <v>1</v>
      </c>
      <c r="G249" s="88">
        <f t="shared" si="25"/>
        <v>5</v>
      </c>
      <c r="H249" s="98"/>
      <c r="I249" s="105">
        <f t="shared" si="26"/>
        <v>4.5</v>
      </c>
      <c r="J249" s="98"/>
      <c r="K249" s="98"/>
      <c r="L249" s="98"/>
      <c r="M249" s="98"/>
      <c r="N249" s="98"/>
      <c r="O249" s="130"/>
    </row>
    <row r="250" spans="1:15" ht="12" customHeight="1">
      <c r="A250" s="51">
        <v>5</v>
      </c>
      <c r="B250" s="75">
        <v>5500</v>
      </c>
      <c r="C250" s="14" t="s">
        <v>33</v>
      </c>
      <c r="D250" s="59">
        <v>8</v>
      </c>
      <c r="E250" s="15">
        <f t="shared" si="24"/>
        <v>7.2</v>
      </c>
      <c r="F250" s="54">
        <v>4</v>
      </c>
      <c r="G250" s="88">
        <f t="shared" si="25"/>
        <v>32</v>
      </c>
      <c r="H250" s="98"/>
      <c r="I250" s="105">
        <f t="shared" si="26"/>
        <v>28.8</v>
      </c>
      <c r="J250" s="98"/>
      <c r="K250" s="98"/>
      <c r="L250" s="98"/>
      <c r="M250" s="98"/>
      <c r="N250" s="98"/>
      <c r="O250" s="130"/>
    </row>
    <row r="251" spans="1:15" ht="12" customHeight="1">
      <c r="A251" s="51">
        <v>6</v>
      </c>
      <c r="B251" s="75">
        <v>5525</v>
      </c>
      <c r="C251" s="56" t="s">
        <v>34</v>
      </c>
      <c r="D251" s="59">
        <v>8</v>
      </c>
      <c r="E251" s="15">
        <f t="shared" si="24"/>
        <v>7.2</v>
      </c>
      <c r="F251" s="54">
        <v>2</v>
      </c>
      <c r="G251" s="88">
        <f t="shared" si="25"/>
        <v>16</v>
      </c>
      <c r="H251" s="127">
        <f>SUM(G246:G251)</f>
        <v>77</v>
      </c>
      <c r="I251" s="105">
        <f t="shared" si="26"/>
        <v>14.4</v>
      </c>
      <c r="J251" s="127">
        <f>SUM(I246:I251)</f>
        <v>69.30000000000001</v>
      </c>
      <c r="K251" s="105">
        <f>J251*600.25/4391.35</f>
        <v>9.472559691211131</v>
      </c>
      <c r="L251" s="105">
        <f>SUM(J251:K251)</f>
        <v>78.77255969121114</v>
      </c>
      <c r="M251" s="105">
        <f>L251*5719.89/4392.97</f>
        <v>102.56623114935037</v>
      </c>
      <c r="N251" s="105">
        <f>M251*410.04/6499.34</f>
        <v>6.470850489508107</v>
      </c>
      <c r="O251" s="136">
        <f>SUM(M251:N251)</f>
        <v>109.03708163885848</v>
      </c>
    </row>
    <row r="252" spans="1:15" s="103" customFormat="1" ht="12" customHeight="1">
      <c r="A252" s="126"/>
      <c r="B252" s="78" t="s">
        <v>7</v>
      </c>
      <c r="C252" s="79" t="s">
        <v>245</v>
      </c>
      <c r="D252" s="80"/>
      <c r="E252" s="80"/>
      <c r="F252" s="81"/>
      <c r="G252" s="82"/>
      <c r="H252" s="98"/>
      <c r="I252" s="102"/>
      <c r="J252" s="98"/>
      <c r="K252" s="102"/>
      <c r="L252" s="102"/>
      <c r="M252" s="102"/>
      <c r="N252" s="102"/>
      <c r="O252" s="102"/>
    </row>
    <row r="253" spans="1:15" s="103" customFormat="1" ht="12" customHeight="1">
      <c r="A253" s="126"/>
      <c r="B253" s="78" t="s">
        <v>8</v>
      </c>
      <c r="C253" s="79" t="s">
        <v>246</v>
      </c>
      <c r="D253" s="80"/>
      <c r="E253" s="80"/>
      <c r="F253" s="81"/>
      <c r="G253" s="82"/>
      <c r="H253" s="98"/>
      <c r="I253" s="102"/>
      <c r="J253" s="98"/>
      <c r="K253" s="102"/>
      <c r="L253" s="102"/>
      <c r="M253" s="102"/>
      <c r="N253" s="102"/>
      <c r="O253" s="102"/>
    </row>
    <row r="254" spans="1:15" s="103" customFormat="1" ht="12" customHeight="1">
      <c r="A254" s="126"/>
      <c r="B254" s="78" t="s">
        <v>5</v>
      </c>
      <c r="C254" s="83" t="s">
        <v>247</v>
      </c>
      <c r="D254" s="80"/>
      <c r="E254" s="80"/>
      <c r="F254" s="81"/>
      <c r="G254" s="82"/>
      <c r="H254" s="98"/>
      <c r="I254" s="102"/>
      <c r="J254" s="98"/>
      <c r="K254" s="102"/>
      <c r="L254" s="102"/>
      <c r="M254" s="102"/>
      <c r="N254" s="102"/>
      <c r="O254" s="102"/>
    </row>
    <row r="255" spans="1:15" s="103" customFormat="1" ht="12" customHeight="1">
      <c r="A255" s="126"/>
      <c r="B255" s="78" t="s">
        <v>6</v>
      </c>
      <c r="C255" s="79">
        <v>97307517</v>
      </c>
      <c r="D255" s="80"/>
      <c r="E255" s="80"/>
      <c r="F255" s="81"/>
      <c r="G255" s="82"/>
      <c r="H255" s="98"/>
      <c r="I255" s="102"/>
      <c r="J255" s="98"/>
      <c r="K255" s="102"/>
      <c r="L255" s="102"/>
      <c r="M255" s="102"/>
      <c r="N255" s="102"/>
      <c r="O255" s="102"/>
    </row>
    <row r="256" spans="1:15" ht="12" customHeight="1">
      <c r="A256" s="51">
        <v>1</v>
      </c>
      <c r="B256" s="11" t="s">
        <v>53</v>
      </c>
      <c r="C256" s="14" t="s">
        <v>54</v>
      </c>
      <c r="D256" s="15">
        <v>60</v>
      </c>
      <c r="E256" s="15">
        <f>D256*0.9</f>
        <v>54</v>
      </c>
      <c r="F256" s="5">
        <v>1</v>
      </c>
      <c r="G256" s="88">
        <f>D256*F256</f>
        <v>60</v>
      </c>
      <c r="H256" s="88"/>
      <c r="I256" s="105">
        <f>E256*F256</f>
        <v>54</v>
      </c>
      <c r="J256" s="98"/>
      <c r="K256" s="102"/>
      <c r="L256" s="102"/>
      <c r="M256" s="102"/>
      <c r="N256" s="102"/>
      <c r="O256" s="102"/>
    </row>
    <row r="257" spans="1:15" s="106" customFormat="1" ht="12" customHeight="1">
      <c r="A257" s="51">
        <v>2</v>
      </c>
      <c r="B257" s="75" t="s">
        <v>12</v>
      </c>
      <c r="C257" s="56" t="s">
        <v>13</v>
      </c>
      <c r="D257" s="59">
        <v>5</v>
      </c>
      <c r="E257" s="59">
        <f>D257*0.9</f>
        <v>4.5</v>
      </c>
      <c r="F257" s="54">
        <v>1</v>
      </c>
      <c r="G257" s="88">
        <f>D257*F257</f>
        <v>5</v>
      </c>
      <c r="H257" s="98"/>
      <c r="I257" s="105">
        <f>E257*F257</f>
        <v>4.5</v>
      </c>
      <c r="J257" s="98"/>
      <c r="K257" s="102"/>
      <c r="L257" s="102"/>
      <c r="M257" s="102"/>
      <c r="N257" s="102"/>
      <c r="O257" s="102"/>
    </row>
    <row r="258" spans="1:15" s="106" customFormat="1" ht="12" customHeight="1">
      <c r="A258" s="51">
        <v>3</v>
      </c>
      <c r="B258" s="75" t="s">
        <v>14</v>
      </c>
      <c r="C258" s="56" t="s">
        <v>15</v>
      </c>
      <c r="D258" s="59">
        <v>5</v>
      </c>
      <c r="E258" s="59">
        <f>D258*0.9</f>
        <v>4.5</v>
      </c>
      <c r="F258" s="54">
        <v>1</v>
      </c>
      <c r="G258" s="88">
        <f>D258*F258</f>
        <v>5</v>
      </c>
      <c r="H258" s="98"/>
      <c r="I258" s="105">
        <f>E258*F258</f>
        <v>4.5</v>
      </c>
      <c r="J258" s="98"/>
      <c r="K258" s="105"/>
      <c r="L258" s="105"/>
      <c r="M258" s="105"/>
      <c r="N258" s="105"/>
      <c r="O258" s="133"/>
    </row>
    <row r="259" spans="1:15" s="106" customFormat="1" ht="12" customHeight="1">
      <c r="A259" s="51">
        <v>4</v>
      </c>
      <c r="B259" s="5" t="s">
        <v>16</v>
      </c>
      <c r="C259" s="1" t="s">
        <v>17</v>
      </c>
      <c r="D259" s="3">
        <v>5</v>
      </c>
      <c r="E259" s="59">
        <f>D259*0.9</f>
        <v>4.5</v>
      </c>
      <c r="F259" s="5">
        <v>1</v>
      </c>
      <c r="G259" s="88">
        <f>D259*F259</f>
        <v>5</v>
      </c>
      <c r="H259" s="98"/>
      <c r="I259" s="105">
        <f>E259*F259</f>
        <v>4.5</v>
      </c>
      <c r="J259" s="98"/>
      <c r="K259" s="105"/>
      <c r="L259" s="105"/>
      <c r="M259" s="105"/>
      <c r="N259" s="105"/>
      <c r="O259" s="133"/>
    </row>
    <row r="260" spans="1:15" ht="12" customHeight="1">
      <c r="A260" s="51">
        <v>5</v>
      </c>
      <c r="B260" s="5" t="s">
        <v>40</v>
      </c>
      <c r="C260" s="1" t="s">
        <v>41</v>
      </c>
      <c r="D260" s="3">
        <v>0.6</v>
      </c>
      <c r="E260" s="59">
        <f>D260*0.9</f>
        <v>0.54</v>
      </c>
      <c r="F260" s="5">
        <v>30</v>
      </c>
      <c r="G260" s="88">
        <f>D260*F260</f>
        <v>18</v>
      </c>
      <c r="H260" s="137">
        <f>SUM(G256:G260)</f>
        <v>93</v>
      </c>
      <c r="I260" s="105">
        <f>E260*F260</f>
        <v>16.200000000000003</v>
      </c>
      <c r="J260" s="88">
        <f>SUM(I256:I260)</f>
        <v>83.7</v>
      </c>
      <c r="K260" s="105">
        <f>J260*600.25/4391.35</f>
        <v>11.440883782891365</v>
      </c>
      <c r="L260" s="105">
        <f>SUM(J260:K260)</f>
        <v>95.14088378289136</v>
      </c>
      <c r="M260" s="105">
        <f>L260*5719.89/4392.97</f>
        <v>123.87869476479977</v>
      </c>
      <c r="N260" s="105">
        <f>M260*410.04/6499.34</f>
        <v>7.815442799016285</v>
      </c>
      <c r="O260" s="133">
        <f>SUM(M260:N260)</f>
        <v>131.69413756381607</v>
      </c>
    </row>
    <row r="261" spans="1:16" ht="12" customHeight="1">
      <c r="A261" s="51">
        <v>6</v>
      </c>
      <c r="B261" s="75" t="s">
        <v>216</v>
      </c>
      <c r="C261" s="56" t="s">
        <v>217</v>
      </c>
      <c r="D261" s="53">
        <v>0.6</v>
      </c>
      <c r="E261" s="15" t="s">
        <v>277</v>
      </c>
      <c r="F261" s="54">
        <v>10</v>
      </c>
      <c r="G261" s="88" t="s">
        <v>11</v>
      </c>
      <c r="H261" s="98"/>
      <c r="I261" s="105"/>
      <c r="J261" s="98"/>
      <c r="K261" s="105"/>
      <c r="L261" s="105"/>
      <c r="M261" s="105"/>
      <c r="N261" s="131" t="s">
        <v>278</v>
      </c>
      <c r="O261" s="133">
        <v>9</v>
      </c>
      <c r="P261" s="136">
        <f>SUM(O260:O261)</f>
        <v>140.69413756381607</v>
      </c>
    </row>
    <row r="262" spans="1:16" ht="12" customHeight="1">
      <c r="A262" s="102"/>
      <c r="B262" s="10" t="s">
        <v>7</v>
      </c>
      <c r="C262" s="26" t="s">
        <v>248</v>
      </c>
      <c r="D262" s="8"/>
      <c r="E262" s="8"/>
      <c r="F262" s="8"/>
      <c r="G262" s="95"/>
      <c r="H262" s="98"/>
      <c r="I262" s="98"/>
      <c r="J262" s="98"/>
      <c r="K262" s="98"/>
      <c r="L262" s="98"/>
      <c r="M262" s="98"/>
      <c r="N262" s="98"/>
      <c r="O262" s="130"/>
      <c r="P262" s="139" t="s">
        <v>282</v>
      </c>
    </row>
    <row r="263" spans="1:15" ht="12" customHeight="1">
      <c r="A263" s="102"/>
      <c r="B263" s="10" t="s">
        <v>8</v>
      </c>
      <c r="C263" s="26" t="s">
        <v>249</v>
      </c>
      <c r="D263" s="8"/>
      <c r="E263" s="8"/>
      <c r="F263" s="8"/>
      <c r="G263" s="95"/>
      <c r="H263" s="98"/>
      <c r="I263" s="98"/>
      <c r="J263" s="98"/>
      <c r="K263" s="98"/>
      <c r="L263" s="98"/>
      <c r="M263" s="98"/>
      <c r="N263" s="98"/>
      <c r="O263" s="130"/>
    </row>
    <row r="264" spans="1:15" ht="12" customHeight="1">
      <c r="A264" s="102"/>
      <c r="B264" s="10" t="s">
        <v>5</v>
      </c>
      <c r="C264" s="27" t="s">
        <v>250</v>
      </c>
      <c r="D264" s="8"/>
      <c r="E264" s="8"/>
      <c r="F264" s="8"/>
      <c r="G264" s="95"/>
      <c r="H264" s="98"/>
      <c r="I264" s="98"/>
      <c r="J264" s="98"/>
      <c r="K264" s="98"/>
      <c r="L264" s="98"/>
      <c r="M264" s="98"/>
      <c r="N264" s="98"/>
      <c r="O264" s="130"/>
    </row>
    <row r="265" spans="1:15" ht="12" customHeight="1">
      <c r="A265" s="102"/>
      <c r="B265" s="10" t="s">
        <v>6</v>
      </c>
      <c r="C265" s="26">
        <v>91057962</v>
      </c>
      <c r="D265" s="8"/>
      <c r="E265" s="8"/>
      <c r="F265" s="8"/>
      <c r="G265" s="95"/>
      <c r="H265" s="98"/>
      <c r="I265" s="98"/>
      <c r="J265" s="98"/>
      <c r="K265" s="98"/>
      <c r="L265" s="98"/>
      <c r="M265" s="98"/>
      <c r="N265" s="98"/>
      <c r="O265" s="130"/>
    </row>
    <row r="266" spans="1:15" ht="12" customHeight="1">
      <c r="A266" s="51">
        <v>1</v>
      </c>
      <c r="B266" s="75" t="s">
        <v>12</v>
      </c>
      <c r="C266" s="56" t="s">
        <v>13</v>
      </c>
      <c r="D266" s="59">
        <v>5</v>
      </c>
      <c r="E266" s="15">
        <f>D266*0.9</f>
        <v>4.5</v>
      </c>
      <c r="F266" s="54">
        <v>3</v>
      </c>
      <c r="G266" s="88">
        <f>D266*F266</f>
        <v>15</v>
      </c>
      <c r="H266" s="98"/>
      <c r="I266" s="105">
        <f>E266*F266</f>
        <v>13.5</v>
      </c>
      <c r="J266" s="98"/>
      <c r="K266" s="98"/>
      <c r="L266" s="98"/>
      <c r="M266" s="98"/>
      <c r="N266" s="98"/>
      <c r="O266" s="130"/>
    </row>
    <row r="267" spans="1:15" s="106" customFormat="1" ht="12" customHeight="1">
      <c r="A267" s="51">
        <v>2</v>
      </c>
      <c r="B267" s="75" t="s">
        <v>14</v>
      </c>
      <c r="C267" s="56" t="s">
        <v>15</v>
      </c>
      <c r="D267" s="59">
        <v>5</v>
      </c>
      <c r="E267" s="15">
        <f>D267*0.9</f>
        <v>4.5</v>
      </c>
      <c r="F267" s="54">
        <v>3</v>
      </c>
      <c r="G267" s="88">
        <f>D267*F267</f>
        <v>15</v>
      </c>
      <c r="H267" s="98"/>
      <c r="I267" s="105">
        <f>E267*F267</f>
        <v>13.5</v>
      </c>
      <c r="J267" s="98"/>
      <c r="K267" s="58"/>
      <c r="L267" s="58"/>
      <c r="M267" s="58"/>
      <c r="N267" s="58"/>
      <c r="O267" s="102"/>
    </row>
    <row r="268" spans="1:15" s="106" customFormat="1" ht="12" customHeight="1">
      <c r="A268" s="51">
        <v>3</v>
      </c>
      <c r="B268" s="5" t="s">
        <v>16</v>
      </c>
      <c r="C268" s="1" t="s">
        <v>17</v>
      </c>
      <c r="D268" s="3">
        <v>5</v>
      </c>
      <c r="E268" s="15">
        <f>D268*0.9</f>
        <v>4.5</v>
      </c>
      <c r="F268" s="5">
        <v>3</v>
      </c>
      <c r="G268" s="88">
        <f>D268*F268</f>
        <v>15</v>
      </c>
      <c r="H268" s="127">
        <f>SUM(G266:G268)</f>
        <v>45</v>
      </c>
      <c r="I268" s="105">
        <f>E268*F268</f>
        <v>13.5</v>
      </c>
      <c r="J268" s="127">
        <f>SUM(I266:I268)</f>
        <v>40.5</v>
      </c>
      <c r="K268" s="105">
        <f>J268*600.25/4391.35</f>
        <v>5.535911507850661</v>
      </c>
      <c r="L268" s="105">
        <f>SUM(J268:K268)</f>
        <v>46.03591150785066</v>
      </c>
      <c r="M268" s="105">
        <f>L268*5719.89/4392.97</f>
        <v>59.94130391845151</v>
      </c>
      <c r="N268" s="105">
        <f>M268*410.04/6499.34</f>
        <v>3.781665870491751</v>
      </c>
      <c r="O268" s="136">
        <f>SUM(M268:N268)</f>
        <v>63.72296978894326</v>
      </c>
    </row>
    <row r="269" spans="1:15" ht="12" customHeight="1">
      <c r="A269" s="102"/>
      <c r="B269" s="10" t="s">
        <v>7</v>
      </c>
      <c r="C269" s="26" t="s">
        <v>242</v>
      </c>
      <c r="D269" s="8"/>
      <c r="E269" s="8"/>
      <c r="F269" s="8"/>
      <c r="G269" s="95"/>
      <c r="H269" s="98"/>
      <c r="I269" s="98"/>
      <c r="J269" s="98"/>
      <c r="K269" s="98"/>
      <c r="L269" s="98"/>
      <c r="M269" s="98"/>
      <c r="N269" s="98"/>
      <c r="O269" s="130"/>
    </row>
    <row r="270" spans="1:15" ht="12" customHeight="1">
      <c r="A270" s="102"/>
      <c r="B270" s="10" t="s">
        <v>8</v>
      </c>
      <c r="C270" s="26" t="s">
        <v>243</v>
      </c>
      <c r="D270" s="8"/>
      <c r="E270" s="8"/>
      <c r="F270" s="8"/>
      <c r="G270" s="95"/>
      <c r="H270" s="98"/>
      <c r="I270" s="98"/>
      <c r="J270" s="98"/>
      <c r="K270" s="98"/>
      <c r="L270" s="98"/>
      <c r="M270" s="98"/>
      <c r="N270" s="98"/>
      <c r="O270" s="130"/>
    </row>
    <row r="271" spans="1:15" ht="12" customHeight="1">
      <c r="A271" s="102"/>
      <c r="B271" s="10" t="s">
        <v>5</v>
      </c>
      <c r="C271" s="27" t="s">
        <v>244</v>
      </c>
      <c r="D271" s="8"/>
      <c r="E271" s="8"/>
      <c r="F271" s="8"/>
      <c r="G271" s="95"/>
      <c r="H271" s="98"/>
      <c r="I271" s="98"/>
      <c r="J271" s="98"/>
      <c r="K271" s="98"/>
      <c r="L271" s="98"/>
      <c r="M271" s="98"/>
      <c r="N271" s="98"/>
      <c r="O271" s="130"/>
    </row>
    <row r="272" spans="1:15" ht="12" customHeight="1">
      <c r="A272" s="102"/>
      <c r="B272" s="10" t="s">
        <v>6</v>
      </c>
      <c r="C272" s="26">
        <v>97245989</v>
      </c>
      <c r="D272" s="8"/>
      <c r="E272" s="8"/>
      <c r="F272" s="8"/>
      <c r="G272" s="95"/>
      <c r="H272" s="98"/>
      <c r="I272" s="98"/>
      <c r="J272" s="98"/>
      <c r="K272" s="98"/>
      <c r="L272" s="98"/>
      <c r="M272" s="98"/>
      <c r="N272" s="98"/>
      <c r="O272" s="130"/>
    </row>
    <row r="273" spans="1:15" ht="12" customHeight="1">
      <c r="A273" s="51">
        <v>1</v>
      </c>
      <c r="B273" s="75" t="s">
        <v>12</v>
      </c>
      <c r="C273" s="56" t="s">
        <v>13</v>
      </c>
      <c r="D273" s="59">
        <v>5</v>
      </c>
      <c r="E273" s="15">
        <f>D273*0.9</f>
        <v>4.5</v>
      </c>
      <c r="F273" s="54">
        <v>5</v>
      </c>
      <c r="G273" s="88">
        <f>D273*F273</f>
        <v>25</v>
      </c>
      <c r="H273" s="98"/>
      <c r="I273" s="105">
        <f>E273*F273</f>
        <v>22.5</v>
      </c>
      <c r="J273" s="98"/>
      <c r="K273" s="98"/>
      <c r="L273" s="98"/>
      <c r="M273" s="98"/>
      <c r="N273" s="98"/>
      <c r="O273" s="130"/>
    </row>
    <row r="274" spans="1:15" s="106" customFormat="1" ht="12" customHeight="1">
      <c r="A274" s="51">
        <v>2</v>
      </c>
      <c r="B274" s="75" t="s">
        <v>14</v>
      </c>
      <c r="C274" s="56" t="s">
        <v>15</v>
      </c>
      <c r="D274" s="59">
        <v>5</v>
      </c>
      <c r="E274" s="15">
        <f>D274*0.9</f>
        <v>4.5</v>
      </c>
      <c r="F274" s="54">
        <v>5</v>
      </c>
      <c r="G274" s="88">
        <f>D274*F274</f>
        <v>25</v>
      </c>
      <c r="H274" s="98"/>
      <c r="I274" s="105">
        <f>E274*F274</f>
        <v>22.5</v>
      </c>
      <c r="J274" s="98"/>
      <c r="K274" s="58"/>
      <c r="L274" s="58"/>
      <c r="M274" s="58"/>
      <c r="N274" s="58"/>
      <c r="O274" s="102"/>
    </row>
    <row r="275" spans="1:15" s="106" customFormat="1" ht="12" customHeight="1">
      <c r="A275" s="51">
        <v>3</v>
      </c>
      <c r="B275" s="5" t="s">
        <v>16</v>
      </c>
      <c r="C275" s="1" t="s">
        <v>17</v>
      </c>
      <c r="D275" s="3">
        <v>5</v>
      </c>
      <c r="E275" s="15">
        <f>D275*0.9</f>
        <v>4.5</v>
      </c>
      <c r="F275" s="5">
        <v>5</v>
      </c>
      <c r="G275" s="88">
        <f>D275*F275</f>
        <v>25</v>
      </c>
      <c r="H275" s="98"/>
      <c r="I275" s="105">
        <f>E275*F275</f>
        <v>22.5</v>
      </c>
      <c r="J275" s="98"/>
      <c r="K275" s="58"/>
      <c r="L275" s="58"/>
      <c r="M275" s="58"/>
      <c r="N275" s="58"/>
      <c r="O275" s="102"/>
    </row>
    <row r="276" spans="1:15" ht="12" customHeight="1">
      <c r="A276" s="51">
        <v>4</v>
      </c>
      <c r="B276" s="75" t="s">
        <v>216</v>
      </c>
      <c r="C276" s="56" t="s">
        <v>217</v>
      </c>
      <c r="D276" s="53">
        <v>0.6</v>
      </c>
      <c r="E276" s="15">
        <f>D276*0.9</f>
        <v>0.54</v>
      </c>
      <c r="F276" s="54">
        <v>10</v>
      </c>
      <c r="G276" s="88">
        <f>D276*F276</f>
        <v>6</v>
      </c>
      <c r="H276" s="98"/>
      <c r="I276" s="105">
        <f>E276*F276</f>
        <v>5.4</v>
      </c>
      <c r="J276" s="98"/>
      <c r="K276" s="98"/>
      <c r="L276" s="98"/>
      <c r="M276" s="98"/>
      <c r="N276" s="98"/>
      <c r="O276" s="130"/>
    </row>
    <row r="277" spans="1:15" ht="12" customHeight="1">
      <c r="A277" s="51">
        <v>5</v>
      </c>
      <c r="B277" s="11" t="s">
        <v>53</v>
      </c>
      <c r="C277" s="14" t="s">
        <v>54</v>
      </c>
      <c r="D277" s="15">
        <v>60</v>
      </c>
      <c r="E277" s="15">
        <f>D277*0.9</f>
        <v>54</v>
      </c>
      <c r="F277" s="5">
        <v>1</v>
      </c>
      <c r="G277" s="88">
        <f>D277*F277</f>
        <v>60</v>
      </c>
      <c r="H277" s="127">
        <f>SUM(G273:G277)</f>
        <v>141</v>
      </c>
      <c r="I277" s="105">
        <f>E277*F277</f>
        <v>54</v>
      </c>
      <c r="J277" s="127">
        <f>SUM(I273:I277)</f>
        <v>126.9</v>
      </c>
      <c r="K277" s="105">
        <f>J277*600.25/4391.35</f>
        <v>17.34585605793207</v>
      </c>
      <c r="L277" s="105">
        <f>SUM(J277:K277)</f>
        <v>144.2458560579321</v>
      </c>
      <c r="M277" s="105">
        <f>L277*5719.89/4392.97</f>
        <v>187.81608561114808</v>
      </c>
      <c r="N277" s="105">
        <f>M277*410.04/6499.34</f>
        <v>11.849219727540822</v>
      </c>
      <c r="O277" s="136">
        <f>SUM(M277:N277)</f>
        <v>199.6653053386889</v>
      </c>
    </row>
    <row r="278" spans="1:15" s="103" customFormat="1" ht="12" customHeight="1">
      <c r="A278" s="102"/>
      <c r="B278" s="10" t="s">
        <v>7</v>
      </c>
      <c r="C278" s="26" t="s">
        <v>251</v>
      </c>
      <c r="D278" s="8"/>
      <c r="E278" s="8"/>
      <c r="F278" s="9"/>
      <c r="G278" s="85"/>
      <c r="H278" s="102"/>
      <c r="I278" s="102"/>
      <c r="J278" s="102"/>
      <c r="K278" s="102"/>
      <c r="L278" s="102"/>
      <c r="M278" s="102"/>
      <c r="N278" s="102"/>
      <c r="O278" s="102"/>
    </row>
    <row r="279" spans="1:15" s="103" customFormat="1" ht="12" customHeight="1">
      <c r="A279" s="102"/>
      <c r="B279" s="10" t="s">
        <v>8</v>
      </c>
      <c r="C279" s="26" t="s">
        <v>252</v>
      </c>
      <c r="D279" s="8"/>
      <c r="E279" s="8"/>
      <c r="F279" s="9"/>
      <c r="G279" s="85"/>
      <c r="H279" s="102"/>
      <c r="I279" s="102"/>
      <c r="J279" s="102"/>
      <c r="K279" s="102"/>
      <c r="L279" s="102"/>
      <c r="M279" s="102"/>
      <c r="N279" s="102"/>
      <c r="O279" s="102"/>
    </row>
    <row r="280" spans="1:15" s="103" customFormat="1" ht="12" customHeight="1">
      <c r="A280" s="102"/>
      <c r="B280" s="10" t="s">
        <v>5</v>
      </c>
      <c r="C280" s="27" t="s">
        <v>253</v>
      </c>
      <c r="D280" s="8"/>
      <c r="E280" s="8"/>
      <c r="F280" s="9"/>
      <c r="G280" s="85"/>
      <c r="H280" s="102"/>
      <c r="I280" s="102"/>
      <c r="J280" s="102"/>
      <c r="K280" s="102"/>
      <c r="L280" s="102"/>
      <c r="M280" s="102"/>
      <c r="N280" s="102"/>
      <c r="O280" s="102"/>
    </row>
    <row r="281" spans="1:15" s="103" customFormat="1" ht="12" customHeight="1">
      <c r="A281" s="102"/>
      <c r="B281" s="10" t="s">
        <v>6</v>
      </c>
      <c r="C281" s="26">
        <v>96792507</v>
      </c>
      <c r="D281" s="8"/>
      <c r="E281" s="8"/>
      <c r="F281" s="9"/>
      <c r="G281" s="85"/>
      <c r="H281" s="102"/>
      <c r="I281" s="102"/>
      <c r="J281" s="102"/>
      <c r="K281" s="102"/>
      <c r="L281" s="102"/>
      <c r="M281" s="102"/>
      <c r="N281" s="102"/>
      <c r="O281" s="102"/>
    </row>
    <row r="282" spans="1:15" s="69" customFormat="1" ht="12" customHeight="1">
      <c r="A282" s="7">
        <v>1</v>
      </c>
      <c r="B282" s="5" t="s">
        <v>16</v>
      </c>
      <c r="C282" s="1" t="s">
        <v>218</v>
      </c>
      <c r="D282" s="3">
        <v>5</v>
      </c>
      <c r="E282" s="15">
        <f>D282*0.9</f>
        <v>4.5</v>
      </c>
      <c r="F282" s="5">
        <v>3</v>
      </c>
      <c r="G282" s="88">
        <f>D282*F282</f>
        <v>15</v>
      </c>
      <c r="H282" s="99"/>
      <c r="I282" s="105">
        <f>E282*F282</f>
        <v>13.5</v>
      </c>
      <c r="J282" s="99"/>
      <c r="K282" s="99"/>
      <c r="L282" s="99"/>
      <c r="M282" s="99"/>
      <c r="N282" s="99"/>
      <c r="O282" s="130"/>
    </row>
    <row r="283" spans="1:15" s="69" customFormat="1" ht="12" customHeight="1">
      <c r="A283" s="7">
        <v>2</v>
      </c>
      <c r="B283" s="5" t="s">
        <v>12</v>
      </c>
      <c r="C283" s="1" t="s">
        <v>184</v>
      </c>
      <c r="D283" s="3">
        <v>5</v>
      </c>
      <c r="E283" s="15">
        <f>D283*0.9</f>
        <v>4.5</v>
      </c>
      <c r="F283" s="5">
        <v>3</v>
      </c>
      <c r="G283" s="88">
        <f>D283*F283</f>
        <v>15</v>
      </c>
      <c r="H283" s="113">
        <f>SUM(G282:G283)</f>
        <v>30</v>
      </c>
      <c r="I283" s="105">
        <f>E283*F283</f>
        <v>13.5</v>
      </c>
      <c r="J283" s="113">
        <f>SUM(I282:I283)</f>
        <v>27</v>
      </c>
      <c r="K283" s="105">
        <f>J283*600.25/4391.35</f>
        <v>3.69060767190044</v>
      </c>
      <c r="L283" s="105">
        <f>SUM(J283:K283)</f>
        <v>30.69060767190044</v>
      </c>
      <c r="M283" s="105">
        <f>L283*5719.89/4392.97</f>
        <v>39.96086927896767</v>
      </c>
      <c r="N283" s="105">
        <f>M283*410.04/6499.34</f>
        <v>2.521110580327834</v>
      </c>
      <c r="O283" s="136">
        <f>SUM(M283:N283)</f>
        <v>42.48197985929551</v>
      </c>
    </row>
    <row r="284" spans="1:15" ht="12" customHeight="1">
      <c r="A284" s="102"/>
      <c r="B284" s="76" t="s">
        <v>11</v>
      </c>
      <c r="C284" s="17" t="s">
        <v>22</v>
      </c>
      <c r="D284" s="12"/>
      <c r="E284" s="12"/>
      <c r="F284" s="13"/>
      <c r="G284" s="85"/>
      <c r="H284" s="98"/>
      <c r="I284" s="98"/>
      <c r="J284" s="98"/>
      <c r="K284" s="98"/>
      <c r="L284" s="98"/>
      <c r="M284" s="98"/>
      <c r="N284" s="98"/>
      <c r="O284" s="130"/>
    </row>
    <row r="285" spans="1:15" s="106" customFormat="1" ht="12" customHeight="1">
      <c r="A285" s="51">
        <v>1</v>
      </c>
      <c r="B285" s="75" t="s">
        <v>12</v>
      </c>
      <c r="C285" s="56" t="s">
        <v>13</v>
      </c>
      <c r="D285" s="59">
        <v>5</v>
      </c>
      <c r="E285" s="59">
        <f>D285*0.9</f>
        <v>4.5</v>
      </c>
      <c r="F285" s="54">
        <v>7</v>
      </c>
      <c r="G285" s="88">
        <f aca="true" t="shared" si="27" ref="G285:G303">D285*F285</f>
        <v>35</v>
      </c>
      <c r="H285" s="98"/>
      <c r="I285" s="105">
        <f aca="true" t="shared" si="28" ref="I285:I303">E285*F285</f>
        <v>31.5</v>
      </c>
      <c r="J285" s="98"/>
      <c r="K285" s="105"/>
      <c r="L285" s="105"/>
      <c r="M285" s="105"/>
      <c r="N285" s="105"/>
      <c r="O285" s="133"/>
    </row>
    <row r="286" spans="1:15" s="106" customFormat="1" ht="12" customHeight="1">
      <c r="A286" s="51">
        <v>2</v>
      </c>
      <c r="B286" s="75" t="s">
        <v>14</v>
      </c>
      <c r="C286" s="56" t="s">
        <v>15</v>
      </c>
      <c r="D286" s="59">
        <v>5</v>
      </c>
      <c r="E286" s="59">
        <f aca="true" t="shared" si="29" ref="E286:E303">D286*0.9</f>
        <v>4.5</v>
      </c>
      <c r="F286" s="54">
        <v>5</v>
      </c>
      <c r="G286" s="88">
        <f t="shared" si="27"/>
        <v>25</v>
      </c>
      <c r="H286" s="98"/>
      <c r="I286" s="105">
        <f t="shared" si="28"/>
        <v>22.5</v>
      </c>
      <c r="J286" s="98"/>
      <c r="K286" s="105"/>
      <c r="L286" s="105"/>
      <c r="M286" s="105"/>
      <c r="N286" s="105"/>
      <c r="O286" s="133"/>
    </row>
    <row r="287" spans="1:15" s="106" customFormat="1" ht="12" customHeight="1">
      <c r="A287" s="51">
        <v>3</v>
      </c>
      <c r="B287" s="5" t="s">
        <v>16</v>
      </c>
      <c r="C287" s="1" t="s">
        <v>17</v>
      </c>
      <c r="D287" s="3">
        <v>5</v>
      </c>
      <c r="E287" s="59">
        <f t="shared" si="29"/>
        <v>4.5</v>
      </c>
      <c r="F287" s="5">
        <v>7</v>
      </c>
      <c r="G287" s="88">
        <f t="shared" si="27"/>
        <v>35</v>
      </c>
      <c r="H287" s="98"/>
      <c r="I287" s="105">
        <f t="shared" si="28"/>
        <v>31.5</v>
      </c>
      <c r="J287" s="98"/>
      <c r="K287" s="105"/>
      <c r="L287" s="105"/>
      <c r="M287" s="105"/>
      <c r="N287" s="105"/>
      <c r="O287" s="133"/>
    </row>
    <row r="288" spans="1:15" s="106" customFormat="1" ht="12" customHeight="1">
      <c r="A288" s="51">
        <v>4</v>
      </c>
      <c r="B288" s="5" t="s">
        <v>9</v>
      </c>
      <c r="C288" s="1" t="s">
        <v>10</v>
      </c>
      <c r="D288" s="3">
        <v>5</v>
      </c>
      <c r="E288" s="59">
        <f t="shared" si="29"/>
        <v>4.5</v>
      </c>
      <c r="F288" s="5">
        <v>10</v>
      </c>
      <c r="G288" s="88">
        <f t="shared" si="27"/>
        <v>50</v>
      </c>
      <c r="H288" s="98"/>
      <c r="I288" s="105">
        <f t="shared" si="28"/>
        <v>45</v>
      </c>
      <c r="J288" s="98"/>
      <c r="K288" s="105"/>
      <c r="L288" s="105"/>
      <c r="M288" s="105"/>
      <c r="N288" s="105"/>
      <c r="O288" s="133"/>
    </row>
    <row r="289" spans="1:15" s="69" customFormat="1" ht="12" customHeight="1">
      <c r="A289" s="51">
        <v>5</v>
      </c>
      <c r="B289" s="5" t="s">
        <v>209</v>
      </c>
      <c r="C289" s="1" t="s">
        <v>210</v>
      </c>
      <c r="D289" s="3">
        <v>3</v>
      </c>
      <c r="E289" s="15">
        <f>D289*0.9</f>
        <v>2.7</v>
      </c>
      <c r="F289" s="5">
        <v>1</v>
      </c>
      <c r="G289" s="88">
        <f>D289*F289</f>
        <v>3</v>
      </c>
      <c r="H289" s="99"/>
      <c r="I289" s="105">
        <f>E289*F289</f>
        <v>2.7</v>
      </c>
      <c r="J289" s="99"/>
      <c r="K289" s="99"/>
      <c r="L289" s="99"/>
      <c r="M289" s="99"/>
      <c r="N289" s="99"/>
      <c r="O289" s="130"/>
    </row>
    <row r="290" spans="1:15" s="106" customFormat="1" ht="12" customHeight="1">
      <c r="A290" s="51">
        <v>6</v>
      </c>
      <c r="B290" s="5">
        <v>1555</v>
      </c>
      <c r="C290" s="1" t="s">
        <v>18</v>
      </c>
      <c r="D290" s="3">
        <v>28</v>
      </c>
      <c r="E290" s="59">
        <f>D290*0.9</f>
        <v>25.2</v>
      </c>
      <c r="F290" s="5">
        <v>1</v>
      </c>
      <c r="G290" s="88">
        <f>D290*F290</f>
        <v>28</v>
      </c>
      <c r="H290" s="98"/>
      <c r="I290" s="105">
        <f>E290*F290</f>
        <v>25.2</v>
      </c>
      <c r="J290" s="98"/>
      <c r="K290" s="105"/>
      <c r="L290" s="105"/>
      <c r="M290" s="105"/>
      <c r="N290" s="105"/>
      <c r="O290" s="133"/>
    </row>
    <row r="291" spans="1:15" s="106" customFormat="1" ht="12" customHeight="1">
      <c r="A291" s="51">
        <v>7</v>
      </c>
      <c r="B291" s="75" t="s">
        <v>222</v>
      </c>
      <c r="C291" s="14" t="s">
        <v>19</v>
      </c>
      <c r="D291" s="15">
        <v>7</v>
      </c>
      <c r="E291" s="59">
        <f t="shared" si="29"/>
        <v>6.3</v>
      </c>
      <c r="F291" s="11">
        <v>3</v>
      </c>
      <c r="G291" s="88">
        <f t="shared" si="27"/>
        <v>21</v>
      </c>
      <c r="H291" s="98"/>
      <c r="I291" s="105">
        <f t="shared" si="28"/>
        <v>18.9</v>
      </c>
      <c r="J291" s="98"/>
      <c r="K291" s="105"/>
      <c r="L291" s="105"/>
      <c r="M291" s="105"/>
      <c r="N291" s="105"/>
      <c r="O291" s="133"/>
    </row>
    <row r="292" spans="1:15" s="106" customFormat="1" ht="12" customHeight="1">
      <c r="A292" s="51">
        <v>8</v>
      </c>
      <c r="B292" s="5" t="s">
        <v>20</v>
      </c>
      <c r="C292" s="1" t="s">
        <v>21</v>
      </c>
      <c r="D292" s="3">
        <v>7</v>
      </c>
      <c r="E292" s="59">
        <f t="shared" si="29"/>
        <v>6.3</v>
      </c>
      <c r="F292" s="5">
        <v>3</v>
      </c>
      <c r="G292" s="88">
        <f t="shared" si="27"/>
        <v>21</v>
      </c>
      <c r="H292" s="113" t="s">
        <v>11</v>
      </c>
      <c r="I292" s="105">
        <f t="shared" si="28"/>
        <v>18.9</v>
      </c>
      <c r="J292" s="113"/>
      <c r="K292" s="105"/>
      <c r="L292" s="105"/>
      <c r="M292" s="105"/>
      <c r="N292" s="105"/>
      <c r="O292" s="133"/>
    </row>
    <row r="293" spans="1:15" s="69" customFormat="1" ht="12" customHeight="1">
      <c r="A293" s="51">
        <v>9</v>
      </c>
      <c r="B293" s="5" t="s">
        <v>35</v>
      </c>
      <c r="C293" s="1" t="s">
        <v>36</v>
      </c>
      <c r="D293" s="3">
        <v>7</v>
      </c>
      <c r="E293" s="59">
        <f t="shared" si="29"/>
        <v>6.3</v>
      </c>
      <c r="F293" s="5">
        <v>2</v>
      </c>
      <c r="G293" s="88">
        <f t="shared" si="27"/>
        <v>14</v>
      </c>
      <c r="H293" s="99"/>
      <c r="I293" s="105">
        <f t="shared" si="28"/>
        <v>12.6</v>
      </c>
      <c r="J293" s="99"/>
      <c r="K293" s="105"/>
      <c r="L293" s="105"/>
      <c r="M293" s="105"/>
      <c r="N293" s="105"/>
      <c r="O293" s="133"/>
    </row>
    <row r="294" spans="1:15" s="106" customFormat="1" ht="12" customHeight="1">
      <c r="A294" s="51">
        <v>10</v>
      </c>
      <c r="B294" s="11">
        <v>5500</v>
      </c>
      <c r="C294" s="14" t="s">
        <v>33</v>
      </c>
      <c r="D294" s="15">
        <v>8</v>
      </c>
      <c r="E294" s="59">
        <f t="shared" si="29"/>
        <v>7.2</v>
      </c>
      <c r="F294" s="11">
        <v>1</v>
      </c>
      <c r="G294" s="88">
        <f t="shared" si="27"/>
        <v>8</v>
      </c>
      <c r="H294" s="113"/>
      <c r="I294" s="105">
        <f t="shared" si="28"/>
        <v>7.2</v>
      </c>
      <c r="J294" s="113"/>
      <c r="K294" s="105"/>
      <c r="L294" s="105"/>
      <c r="M294" s="105"/>
      <c r="N294" s="105"/>
      <c r="O294" s="133"/>
    </row>
    <row r="295" spans="1:15" s="106" customFormat="1" ht="12" customHeight="1">
      <c r="A295" s="51">
        <v>11</v>
      </c>
      <c r="B295" s="11">
        <v>5510</v>
      </c>
      <c r="C295" s="14" t="s">
        <v>23</v>
      </c>
      <c r="D295" s="15">
        <v>8</v>
      </c>
      <c r="E295" s="59">
        <f t="shared" si="29"/>
        <v>7.2</v>
      </c>
      <c r="F295" s="11">
        <v>1</v>
      </c>
      <c r="G295" s="88">
        <f t="shared" si="27"/>
        <v>8</v>
      </c>
      <c r="H295" s="98"/>
      <c r="I295" s="105">
        <f t="shared" si="28"/>
        <v>7.2</v>
      </c>
      <c r="J295" s="98"/>
      <c r="K295" s="105"/>
      <c r="L295" s="105"/>
      <c r="M295" s="105"/>
      <c r="N295" s="105"/>
      <c r="O295" s="133"/>
    </row>
    <row r="296" spans="1:15" s="106" customFormat="1" ht="12" customHeight="1">
      <c r="A296" s="51">
        <v>12</v>
      </c>
      <c r="B296" s="5">
        <v>5525</v>
      </c>
      <c r="C296" s="1" t="s">
        <v>34</v>
      </c>
      <c r="D296" s="3">
        <v>8</v>
      </c>
      <c r="E296" s="59">
        <f t="shared" si="29"/>
        <v>7.2</v>
      </c>
      <c r="F296" s="5">
        <v>1</v>
      </c>
      <c r="G296" s="88">
        <f t="shared" si="27"/>
        <v>8</v>
      </c>
      <c r="H296" s="113"/>
      <c r="I296" s="105">
        <f t="shared" si="28"/>
        <v>7.2</v>
      </c>
      <c r="J296" s="113"/>
      <c r="K296" s="105"/>
      <c r="L296" s="105"/>
      <c r="M296" s="105"/>
      <c r="N296" s="105"/>
      <c r="O296" s="133"/>
    </row>
    <row r="297" spans="1:15" s="106" customFormat="1" ht="12" customHeight="1">
      <c r="A297" s="51">
        <v>13</v>
      </c>
      <c r="B297" s="5">
        <v>511</v>
      </c>
      <c r="C297" s="1" t="s">
        <v>24</v>
      </c>
      <c r="D297" s="3">
        <v>0.6</v>
      </c>
      <c r="E297" s="59">
        <f t="shared" si="29"/>
        <v>0.54</v>
      </c>
      <c r="F297" s="5">
        <v>50</v>
      </c>
      <c r="G297" s="88">
        <f t="shared" si="27"/>
        <v>30</v>
      </c>
      <c r="H297" s="113"/>
      <c r="I297" s="105">
        <f t="shared" si="28"/>
        <v>27</v>
      </c>
      <c r="J297" s="113"/>
      <c r="K297" s="105"/>
      <c r="L297" s="105"/>
      <c r="M297" s="105"/>
      <c r="N297" s="105"/>
      <c r="O297" s="133"/>
    </row>
    <row r="298" spans="1:15" ht="12" customHeight="1">
      <c r="A298" s="51">
        <v>15</v>
      </c>
      <c r="B298" s="11" t="s">
        <v>75</v>
      </c>
      <c r="C298" s="14" t="s">
        <v>76</v>
      </c>
      <c r="D298" s="15">
        <v>5</v>
      </c>
      <c r="E298" s="59">
        <f t="shared" si="29"/>
        <v>4.5</v>
      </c>
      <c r="F298" s="11">
        <v>1</v>
      </c>
      <c r="G298" s="88">
        <f t="shared" si="27"/>
        <v>5</v>
      </c>
      <c r="H298" s="98"/>
      <c r="I298" s="105">
        <f t="shared" si="28"/>
        <v>4.5</v>
      </c>
      <c r="J298" s="98"/>
      <c r="K298" s="105"/>
      <c r="L298" s="105"/>
      <c r="M298" s="105"/>
      <c r="N298" s="105"/>
      <c r="O298" s="133"/>
    </row>
    <row r="299" spans="1:15" ht="12" customHeight="1">
      <c r="A299" s="51">
        <v>16</v>
      </c>
      <c r="B299" s="11">
        <v>525</v>
      </c>
      <c r="C299" s="14" t="s">
        <v>55</v>
      </c>
      <c r="D299" s="15">
        <v>0.6</v>
      </c>
      <c r="E299" s="59">
        <f t="shared" si="29"/>
        <v>0.54</v>
      </c>
      <c r="F299" s="11">
        <v>50</v>
      </c>
      <c r="G299" s="88">
        <f t="shared" si="27"/>
        <v>30</v>
      </c>
      <c r="H299" s="98"/>
      <c r="I299" s="105">
        <f t="shared" si="28"/>
        <v>27</v>
      </c>
      <c r="J299" s="98"/>
      <c r="K299" s="105"/>
      <c r="L299" s="105"/>
      <c r="M299" s="105"/>
      <c r="N299" s="105"/>
      <c r="O299" s="133"/>
    </row>
    <row r="300" spans="1:15" ht="12" customHeight="1">
      <c r="A300" s="51">
        <v>17</v>
      </c>
      <c r="B300" s="11" t="s">
        <v>134</v>
      </c>
      <c r="C300" s="14" t="s">
        <v>133</v>
      </c>
      <c r="D300" s="15">
        <v>10</v>
      </c>
      <c r="E300" s="59">
        <f t="shared" si="29"/>
        <v>9</v>
      </c>
      <c r="F300" s="5">
        <v>1</v>
      </c>
      <c r="G300" s="88">
        <f t="shared" si="27"/>
        <v>10</v>
      </c>
      <c r="H300" s="98"/>
      <c r="I300" s="105">
        <f t="shared" si="28"/>
        <v>9</v>
      </c>
      <c r="J300" s="98"/>
      <c r="K300" s="105"/>
      <c r="L300" s="105"/>
      <c r="M300" s="105"/>
      <c r="N300" s="105"/>
      <c r="O300" s="133"/>
    </row>
    <row r="301" spans="1:15" ht="12" customHeight="1">
      <c r="A301" s="51">
        <v>18</v>
      </c>
      <c r="B301" s="11" t="s">
        <v>136</v>
      </c>
      <c r="C301" s="14" t="s">
        <v>135</v>
      </c>
      <c r="D301" s="15">
        <v>2.75</v>
      </c>
      <c r="E301" s="59">
        <f t="shared" si="29"/>
        <v>2.475</v>
      </c>
      <c r="F301" s="5">
        <v>14</v>
      </c>
      <c r="G301" s="88">
        <f t="shared" si="27"/>
        <v>38.5</v>
      </c>
      <c r="H301" s="98"/>
      <c r="I301" s="105">
        <f t="shared" si="28"/>
        <v>34.65</v>
      </c>
      <c r="J301" s="98"/>
      <c r="K301" s="105"/>
      <c r="L301" s="105"/>
      <c r="M301" s="105"/>
      <c r="N301" s="105"/>
      <c r="O301" s="133"/>
    </row>
    <row r="302" spans="1:15" ht="12" customHeight="1">
      <c r="A302" s="51">
        <v>19</v>
      </c>
      <c r="B302" s="33">
        <v>6770</v>
      </c>
      <c r="C302" s="1" t="s">
        <v>124</v>
      </c>
      <c r="D302" s="3">
        <v>0.5</v>
      </c>
      <c r="E302" s="59">
        <f t="shared" si="29"/>
        <v>0.45</v>
      </c>
      <c r="F302" s="5">
        <v>16</v>
      </c>
      <c r="G302" s="88">
        <f t="shared" si="27"/>
        <v>8</v>
      </c>
      <c r="H302" s="98"/>
      <c r="I302" s="105">
        <f t="shared" si="28"/>
        <v>7.2</v>
      </c>
      <c r="J302" s="98"/>
      <c r="K302" s="105"/>
      <c r="L302" s="105"/>
      <c r="M302" s="105"/>
      <c r="N302" s="105"/>
      <c r="O302" s="133"/>
    </row>
    <row r="303" spans="1:15" ht="12" customHeight="1">
      <c r="A303" s="51">
        <v>20</v>
      </c>
      <c r="B303" s="11">
        <v>1989</v>
      </c>
      <c r="C303" s="14" t="s">
        <v>137</v>
      </c>
      <c r="D303" s="15">
        <v>24</v>
      </c>
      <c r="E303" s="59">
        <f t="shared" si="29"/>
        <v>21.6</v>
      </c>
      <c r="F303" s="5">
        <v>1</v>
      </c>
      <c r="G303" s="88">
        <f t="shared" si="27"/>
        <v>24</v>
      </c>
      <c r="H303" s="98"/>
      <c r="I303" s="105">
        <f t="shared" si="28"/>
        <v>21.6</v>
      </c>
      <c r="J303" s="98"/>
      <c r="K303" s="105"/>
      <c r="L303" s="105"/>
      <c r="M303" s="105"/>
      <c r="N303" s="105"/>
      <c r="O303" s="133"/>
    </row>
    <row r="304" spans="1:15" ht="12" customHeight="1">
      <c r="A304" s="7"/>
      <c r="B304" s="33"/>
      <c r="C304" s="1"/>
      <c r="D304" s="3"/>
      <c r="E304" s="3"/>
      <c r="F304" s="5"/>
      <c r="G304" s="88"/>
      <c r="H304" s="127">
        <f>SUM(G285:G303)</f>
        <v>401.5</v>
      </c>
      <c r="I304" s="98"/>
      <c r="J304" s="127">
        <f>SUM(I285:I303)</f>
        <v>361.34999999999997</v>
      </c>
      <c r="K304" s="105">
        <f>J304*600.25/4391.35</f>
        <v>49.392632675600886</v>
      </c>
      <c r="L304" s="105">
        <f>SUM(J304:K304)</f>
        <v>410.7426326756009</v>
      </c>
      <c r="M304" s="105">
        <f>L304*5719.89/4392.97</f>
        <v>534.809633850184</v>
      </c>
      <c r="N304" s="105">
        <f>M304*410.04/6499.34</f>
        <v>33.740863266720844</v>
      </c>
      <c r="O304" s="128">
        <f>SUM(M304:N304)</f>
        <v>568.5504971169048</v>
      </c>
    </row>
    <row r="305" spans="1:15" ht="12" customHeight="1">
      <c r="A305" s="7"/>
      <c r="B305" s="5"/>
      <c r="C305" s="1"/>
      <c r="D305" s="3"/>
      <c r="E305" s="3"/>
      <c r="F305" s="5"/>
      <c r="G305" s="88"/>
      <c r="H305" s="98"/>
      <c r="I305" s="98"/>
      <c r="J305" s="98"/>
      <c r="K305" s="98"/>
      <c r="L305" s="98"/>
      <c r="M305" s="98"/>
      <c r="N305" s="98"/>
      <c r="O305" s="130"/>
    </row>
    <row r="306" spans="1:15" ht="12" customHeight="1">
      <c r="A306" s="7"/>
      <c r="B306" s="5"/>
      <c r="C306" s="1"/>
      <c r="D306" s="3"/>
      <c r="E306" s="3"/>
      <c r="F306" s="5"/>
      <c r="G306" s="88"/>
      <c r="H306" s="98"/>
      <c r="I306" s="98"/>
      <c r="J306" s="98"/>
      <c r="K306" s="98"/>
      <c r="L306" s="98"/>
      <c r="M306" s="98"/>
      <c r="N306" s="98"/>
      <c r="O306" s="130"/>
    </row>
    <row r="307" spans="1:15" ht="12" customHeight="1">
      <c r="A307" s="7"/>
      <c r="B307" s="5"/>
      <c r="C307" s="1"/>
      <c r="D307" s="3"/>
      <c r="E307" s="3"/>
      <c r="F307" s="5"/>
      <c r="G307" s="88">
        <f>SUM(G2:G306)</f>
        <v>4901.5</v>
      </c>
      <c r="H307" s="88">
        <f>SUM(H2:H306)</f>
        <v>4901.5</v>
      </c>
      <c r="I307" s="88">
        <f>SUM(I2:I306)</f>
        <v>4391.3499999999985</v>
      </c>
      <c r="J307" s="88">
        <f>SUM(J2:J306)</f>
        <v>4391.35</v>
      </c>
      <c r="K307" s="105">
        <f>J307*600.25/4391.35</f>
        <v>600.25</v>
      </c>
      <c r="L307" s="105">
        <f>SUM(J307:K307)</f>
        <v>4991.6</v>
      </c>
      <c r="M307" s="105">
        <f>L307*5719.89/4392.97</f>
        <v>6499.339381784988</v>
      </c>
      <c r="N307" s="105">
        <f>M307*410.04/6499.34</f>
        <v>410.0399609971346</v>
      </c>
      <c r="O307" s="131">
        <f>SUM(M307:N307)</f>
        <v>6909.379342782123</v>
      </c>
    </row>
  </sheetData>
  <sheetProtection/>
  <hyperlinks>
    <hyperlink ref="C4" r:id="rId1" display="wong_philip@star-quest.com"/>
    <hyperlink ref="C9" r:id="rId2" display="janhotoastmaster@gmail.com"/>
    <hyperlink ref="C16" r:id="rId3" display="bschew@gmail.com"/>
    <hyperlink ref="C24" r:id="rId4" display="myriamninine@yahoo.com"/>
    <hyperlink ref="C62" r:id="rId5" display="annery5566@yahoo.com.sg"/>
    <hyperlink ref="C109" r:id="rId6" display="suanny.gouw@gmail.com"/>
    <hyperlink ref="C104" r:id="rId7" display="lena_chor@yahoo.com.sg"/>
    <hyperlink ref="C165" r:id="rId8" display="arzami_salim@mshs.edu.sg"/>
    <hyperlink ref="C114" r:id="rId9" display="tedchongtj@gmail.com"/>
    <hyperlink ref="C153" r:id="rId10" display="william.tanglh@gmail.com"/>
    <hyperlink ref="C147" r:id="rId11" display="mailto:sakol.divisiont@gmail.com"/>
    <hyperlink ref="C190" r:id="rId12" display="iliep29@yahoo.com"/>
    <hyperlink ref="C46" r:id="rId13" display="yenyuen@hotmail.com"/>
    <hyperlink ref="C50" r:id="rId14" display="Toastmasters@Hope"/>
    <hyperlink ref="C52" r:id="rId15" display="ssharon7@singnet.com.sg"/>
    <hyperlink ref="C195" r:id="rId16" display="aaron.kcj1@gmail.com"/>
    <hyperlink ref="C204" r:id="rId17" display="lsehleng@singnet.com.sg"/>
    <hyperlink ref="C224" r:id="rId18" display="lsehleng@singnet.com.sg"/>
    <hyperlink ref="C211" r:id="rId19" display="lsehleng@singnet.com.sg"/>
    <hyperlink ref="C244" r:id="rId20" display="shumei.lim@gmail.com"/>
    <hyperlink ref="C130" r:id="rId21" display="robertchen@crown.com.sg"/>
    <hyperlink ref="C81" r:id="rId22" display="vsmoorthy@hotmail.com"/>
    <hyperlink ref="C139" r:id="rId23" display="tracie_peh@apl.com"/>
    <hyperlink ref="C271" r:id="rId24" display="wandapwling@gmail.com"/>
    <hyperlink ref="C254" r:id="rId25" display="carolyn_street@hotmail.com"/>
    <hyperlink ref="C264" r:id="rId26" display="susanwongsh@gmail.com"/>
    <hyperlink ref="C280" r:id="rId27" display="yokeyong.wong@gmail.com"/>
    <hyperlink ref="C29" r:id="rId28" display="johnliew@viacam.net"/>
    <hyperlink ref="C39" r:id="rId29" display="johnliew@viacam.net"/>
  </hyperlinks>
  <printOptions/>
  <pageMargins left="0.25" right="0.25" top="0.25" bottom="0.25" header="0.3" footer="0.3"/>
  <pageSetup fitToHeight="0" fitToWidth="1" horizontalDpi="600" verticalDpi="600" orientation="landscape" paperSize="9" scale="81" r:id="rId30"/>
  <headerFooter alignWithMargins="0">
    <oddFooter>&amp;L&amp;D</oddFooter>
  </headerFooter>
  <rowBreaks count="5" manualBreakCount="5">
    <brk id="49" max="255" man="1"/>
    <brk id="92" max="255" man="1"/>
    <brk id="144" max="255" man="1"/>
    <brk id="187" max="255" man="1"/>
    <brk id="2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2013-06-01T13:45:14Z</cp:lastPrinted>
  <dcterms:created xsi:type="dcterms:W3CDTF">2006-02-25T13:48:34Z</dcterms:created>
  <dcterms:modified xsi:type="dcterms:W3CDTF">2013-06-16T16:25:24Z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