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570" windowHeight="9810" activeTab="0"/>
  </bookViews>
  <sheets>
    <sheet name="Sheet1" sheetId="1" r:id="rId1"/>
  </sheets>
  <definedNames>
    <definedName name="_xlnm.Print_Area" localSheetId="0">'Sheet1'!$A$1:$N$80</definedName>
  </definedNames>
  <calcPr fullCalcOnLoad="1"/>
</workbook>
</file>

<file path=xl/sharedStrings.xml><?xml version="1.0" encoding="utf-8"?>
<sst xmlns="http://schemas.openxmlformats.org/spreadsheetml/2006/main" count="132" uniqueCount="92">
  <si>
    <t>Item Code</t>
  </si>
  <si>
    <t>Description</t>
  </si>
  <si>
    <t>Qty</t>
  </si>
  <si>
    <t>No.</t>
  </si>
  <si>
    <t>Email:</t>
  </si>
  <si>
    <t xml:space="preserve">Club Name: </t>
  </si>
  <si>
    <t>Contact Person:</t>
  </si>
  <si>
    <t>Tay Yiang Ping</t>
  </si>
  <si>
    <t>Tay Yiang Ping DTM</t>
  </si>
  <si>
    <t>Mobile:</t>
  </si>
  <si>
    <t>Total</t>
  </si>
  <si>
    <t>Acknowledged receipt of  payment on ______________________</t>
  </si>
  <si>
    <t>RSVP Gavel Club</t>
  </si>
  <si>
    <t>Yeo Chai Tun</t>
  </si>
  <si>
    <t>chaitun@yahoo.com</t>
  </si>
  <si>
    <t>1995A</t>
  </si>
  <si>
    <t>Oval Torch Award (1st Place)</t>
  </si>
  <si>
    <t>SKIES Toastmasters Club</t>
  </si>
  <si>
    <t>Felicia Ong</t>
  </si>
  <si>
    <t>feliciaong23@gmail.com</t>
  </si>
  <si>
    <t>9841 7585</t>
  </si>
  <si>
    <t>Club President Pin</t>
  </si>
  <si>
    <t>226G</t>
  </si>
  <si>
    <t>The Professiomal Speaker</t>
  </si>
  <si>
    <t>Club Name:</t>
  </si>
  <si>
    <t>Infineum Singapore TMC</t>
  </si>
  <si>
    <t>Pravin Mishra</t>
  </si>
  <si>
    <t>4pravin.mishra@gmail.com</t>
  </si>
  <si>
    <t>Portable Lecturn</t>
  </si>
  <si>
    <t>NTU Alumni Toastmasters Club</t>
  </si>
  <si>
    <t>Chua Seng Cheong</t>
  </si>
  <si>
    <t>seng.chua@gmail.com</t>
  </si>
  <si>
    <t>332M</t>
  </si>
  <si>
    <t>DTM Badges</t>
  </si>
  <si>
    <t>494EC</t>
  </si>
  <si>
    <t xml:space="preserve">Effective Coaching Ribbon </t>
  </si>
  <si>
    <t>1. Name : Foo Kok Jin, DTM</t>
  </si>
  <si>
    <t>Club Name: NTU Alumni Toastmasters Club</t>
  </si>
  <si>
    <t>Club No:670365</t>
  </si>
  <si>
    <t>2. Name : Chua Seng Cheong, DTM</t>
  </si>
  <si>
    <t>3. Name : Ang Ker Ser, DTM</t>
  </si>
  <si>
    <t>Dunman High School</t>
  </si>
  <si>
    <t>Peter Tan Chien Huah</t>
  </si>
  <si>
    <t>chienhuah@dhs.sg</t>
  </si>
  <si>
    <t>Gavel</t>
  </si>
  <si>
    <t>Toastmaster of the Year </t>
  </si>
  <si>
    <t>Anchorvale CC Toastmasters Club</t>
  </si>
  <si>
    <t>Wee Chee Sian</t>
  </si>
  <si>
    <t>anchorvaletm@gmail.com</t>
  </si>
  <si>
    <t>Tablecloth (6ft)</t>
  </si>
  <si>
    <t>Chat Pack</t>
  </si>
  <si>
    <t>More Chat Pack</t>
  </si>
  <si>
    <t>TableTalk</t>
  </si>
  <si>
    <t>494L2</t>
  </si>
  <si>
    <t>Level 2 Achieved Ribbon</t>
  </si>
  <si>
    <t>494L3</t>
  </si>
  <si>
    <t>Level 3 Achieved Ribbon</t>
  </si>
  <si>
    <t>494L4</t>
  </si>
  <si>
    <t>Level 4 Achieved Ribbon</t>
  </si>
  <si>
    <t>Static Cling Decal</t>
  </si>
  <si>
    <t>393BTT</t>
  </si>
  <si>
    <t>Best Table Topic Ribbon Set (Set of 10) </t>
  </si>
  <si>
    <t>TIAREL TMC</t>
  </si>
  <si>
    <t>Harsh Vard</t>
  </si>
  <si>
    <t>harshgoel2k@rediffmail.com</t>
  </si>
  <si>
    <t>How To Conduct Productive Meetings</t>
  </si>
  <si>
    <t>All About Toastmasters</t>
  </si>
  <si>
    <t xml:space="preserve">Competent Communicator  </t>
  </si>
  <si>
    <t>Total US</t>
  </si>
  <si>
    <t>Apportion Shipping Charges US$157.28</t>
  </si>
  <si>
    <t>Total after Discount</t>
  </si>
  <si>
    <t>After Discount</t>
  </si>
  <si>
    <t>Total before Discount</t>
  </si>
  <si>
    <t>Amount</t>
  </si>
  <si>
    <t>Less 10%-20% Discount</t>
  </si>
  <si>
    <t>unit price US</t>
  </si>
  <si>
    <t>US$836.36/S$1168.79 exchange rate</t>
  </si>
  <si>
    <t>SIM II Toastmatsers Club</t>
  </si>
  <si>
    <t>Aileen Tan</t>
  </si>
  <si>
    <t>taileen.99@gmail.com</t>
  </si>
  <si>
    <t>Best Table Topic Ribbon Set (Set of 10)</t>
  </si>
  <si>
    <t>S$7.30</t>
  </si>
  <si>
    <t>5801Z</t>
  </si>
  <si>
    <t>Club Officer Pin Set (8 pins)</t>
  </si>
  <si>
    <t>S$87.00</t>
  </si>
  <si>
    <t>494L1</t>
  </si>
  <si>
    <t>Level 1 Achieved Ribbon</t>
  </si>
  <si>
    <t>S$0.10</t>
  </si>
  <si>
    <t>Stock</t>
  </si>
  <si>
    <t>Chua Chu Kang CC Mandarin</t>
  </si>
  <si>
    <t>Poh Kim Siong</t>
  </si>
  <si>
    <t>pohks@singnet.com.sg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</si>
</sst>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  <numFmt numFmtId="171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20"/>
      <name val="Bradley Hand ITC"/>
      <family val="4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7" fillId="0" borderId="13" xfId="53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3" xfId="54" applyFill="1" applyBorder="1" applyAlignment="1" applyProtection="1">
      <alignment horizontal="left" vertical="top" wrapText="1"/>
      <protection/>
    </xf>
    <xf numFmtId="0" fontId="0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45" fillId="0" borderId="15" xfId="0" applyFont="1" applyBorder="1" applyAlignment="1">
      <alignment horizontal="left" vertical="top"/>
    </xf>
    <xf numFmtId="0" fontId="0" fillId="34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horizontal="left" vertical="top"/>
    </xf>
    <xf numFmtId="164" fontId="0" fillId="34" borderId="15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8" fontId="0" fillId="0" borderId="11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0" fontId="37" fillId="0" borderId="13" xfId="53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2" fillId="0" borderId="16" xfId="0" applyFont="1" applyBorder="1" applyAlignment="1">
      <alignment wrapText="1"/>
    </xf>
    <xf numFmtId="164" fontId="0" fillId="0" borderId="16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6" xfId="0" applyFont="1" applyFill="1" applyBorder="1" applyAlignment="1">
      <alignment horizontal="center" vertical="top" wrapText="1"/>
    </xf>
    <xf numFmtId="164" fontId="0" fillId="0" borderId="16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164" fontId="0" fillId="0" borderId="11" xfId="0" applyNumberFormat="1" applyFont="1" applyBorder="1" applyAlignment="1">
      <alignment wrapText="1"/>
    </xf>
    <xf numFmtId="164" fontId="0" fillId="33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top"/>
    </xf>
    <xf numFmtId="0" fontId="2" fillId="0" borderId="0" xfId="0" applyFont="1" applyAlignment="1">
      <alignment/>
    </xf>
    <xf numFmtId="164" fontId="2" fillId="35" borderId="11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right" vertical="top" wrapText="1"/>
    </xf>
    <xf numFmtId="164" fontId="0" fillId="0" borderId="13" xfId="0" applyNumberFormat="1" applyFont="1" applyFill="1" applyBorder="1" applyAlignment="1">
      <alignment horizontal="right" vertical="top" wrapText="1"/>
    </xf>
    <xf numFmtId="164" fontId="0" fillId="0" borderId="2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itun@yahoo.com" TargetMode="External" /><Relationship Id="rId2" Type="http://schemas.openxmlformats.org/officeDocument/2006/relationships/hyperlink" Target="mailto:feliciaong23@gmail.com" TargetMode="External" /><Relationship Id="rId3" Type="http://schemas.openxmlformats.org/officeDocument/2006/relationships/hyperlink" Target="mailto:seng.chua@gmail.com" TargetMode="External" /><Relationship Id="rId4" Type="http://schemas.openxmlformats.org/officeDocument/2006/relationships/hyperlink" Target="mailto:chienhuah@dhs.sg" TargetMode="External" /><Relationship Id="rId5" Type="http://schemas.openxmlformats.org/officeDocument/2006/relationships/hyperlink" Target="mailto:harshgoel2k@rediffmail.com" TargetMode="External" /><Relationship Id="rId6" Type="http://schemas.openxmlformats.org/officeDocument/2006/relationships/hyperlink" Target="mailto:taileen.99@gmail.com" TargetMode="External" /><Relationship Id="rId7" Type="http://schemas.openxmlformats.org/officeDocument/2006/relationships/hyperlink" Target="mailto:pohks@singnet.com.s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PageLayoutView="0" workbookViewId="0" topLeftCell="A46">
      <selection activeCell="P70" sqref="P70"/>
    </sheetView>
  </sheetViews>
  <sheetFormatPr defaultColWidth="9.140625" defaultRowHeight="12.75"/>
  <cols>
    <col min="1" max="1" width="4.8515625" style="4" customWidth="1"/>
    <col min="2" max="2" width="16.421875" style="4" customWidth="1"/>
    <col min="3" max="3" width="36.28125" style="2" customWidth="1"/>
    <col min="4" max="5" width="8.421875" style="3" customWidth="1"/>
    <col min="6" max="6" width="9.00390625" style="4" customWidth="1"/>
    <col min="7" max="7" width="11.00390625" style="4" customWidth="1"/>
    <col min="13" max="13" width="9.140625" style="72" customWidth="1"/>
  </cols>
  <sheetData>
    <row r="1" spans="1:13" s="49" customFormat="1" ht="45">
      <c r="A1" s="54" t="s">
        <v>3</v>
      </c>
      <c r="B1" s="54" t="s">
        <v>0</v>
      </c>
      <c r="C1" s="54" t="s">
        <v>1</v>
      </c>
      <c r="D1" s="53" t="s">
        <v>75</v>
      </c>
      <c r="E1" s="54" t="s">
        <v>74</v>
      </c>
      <c r="F1" s="53" t="s">
        <v>2</v>
      </c>
      <c r="G1" s="52" t="s">
        <v>73</v>
      </c>
      <c r="H1" s="51" t="s">
        <v>72</v>
      </c>
      <c r="I1" s="51" t="s">
        <v>71</v>
      </c>
      <c r="J1" s="51" t="s">
        <v>70</v>
      </c>
      <c r="K1" s="50" t="s">
        <v>69</v>
      </c>
      <c r="L1" s="51" t="s">
        <v>68</v>
      </c>
      <c r="M1" s="50" t="s">
        <v>76</v>
      </c>
    </row>
    <row r="2" spans="1:13" s="1" customFormat="1" ht="12" customHeight="1">
      <c r="A2" s="12"/>
      <c r="B2" s="14" t="s">
        <v>5</v>
      </c>
      <c r="C2" s="15" t="s">
        <v>12</v>
      </c>
      <c r="D2" s="16"/>
      <c r="E2" s="16"/>
      <c r="F2" s="17"/>
      <c r="G2" s="55"/>
      <c r="H2" s="12"/>
      <c r="I2" s="12"/>
      <c r="J2" s="12"/>
      <c r="K2" s="12"/>
      <c r="L2" s="12"/>
      <c r="M2" s="12"/>
    </row>
    <row r="3" spans="1:13" s="1" customFormat="1" ht="12" customHeight="1">
      <c r="A3" s="12"/>
      <c r="B3" s="14" t="s">
        <v>6</v>
      </c>
      <c r="C3" s="15" t="s">
        <v>13</v>
      </c>
      <c r="D3" s="16"/>
      <c r="E3" s="16"/>
      <c r="F3" s="17"/>
      <c r="G3" s="55"/>
      <c r="H3" s="12"/>
      <c r="I3" s="12"/>
      <c r="J3" s="12"/>
      <c r="K3" s="12"/>
      <c r="L3" s="12"/>
      <c r="M3" s="12"/>
    </row>
    <row r="4" spans="1:13" s="1" customFormat="1" ht="12" customHeight="1">
      <c r="A4" s="12"/>
      <c r="B4" s="14" t="s">
        <v>4</v>
      </c>
      <c r="C4" s="24" t="s">
        <v>14</v>
      </c>
      <c r="D4" s="16"/>
      <c r="E4" s="16"/>
      <c r="F4" s="17"/>
      <c r="G4" s="55"/>
      <c r="H4" s="12"/>
      <c r="I4" s="12"/>
      <c r="J4" s="12"/>
      <c r="K4" s="12"/>
      <c r="L4" s="12"/>
      <c r="M4" s="12"/>
    </row>
    <row r="5" spans="1:13" s="1" customFormat="1" ht="12" customHeight="1">
      <c r="A5" s="12"/>
      <c r="B5" s="14" t="s">
        <v>9</v>
      </c>
      <c r="C5" s="15">
        <v>93886220</v>
      </c>
      <c r="D5" s="16"/>
      <c r="E5" s="16"/>
      <c r="F5" s="17"/>
      <c r="G5" s="55"/>
      <c r="H5" s="12"/>
      <c r="I5" s="12"/>
      <c r="J5" s="12"/>
      <c r="K5" s="12"/>
      <c r="L5" s="12"/>
      <c r="M5" s="12"/>
    </row>
    <row r="6" spans="1:13" s="23" customFormat="1" ht="12" customHeight="1">
      <c r="A6" s="20">
        <v>1</v>
      </c>
      <c r="B6" s="21">
        <v>225</v>
      </c>
      <c r="C6" s="25" t="s">
        <v>67</v>
      </c>
      <c r="D6" s="22">
        <v>8</v>
      </c>
      <c r="E6" s="22">
        <f>D6*0.9</f>
        <v>7.2</v>
      </c>
      <c r="F6" s="21">
        <v>4</v>
      </c>
      <c r="G6" s="56">
        <f>D6*F6</f>
        <v>32</v>
      </c>
      <c r="H6" s="56">
        <v>32</v>
      </c>
      <c r="I6" s="68">
        <f>F6*E6</f>
        <v>28.8</v>
      </c>
      <c r="J6" s="56">
        <v>28.8</v>
      </c>
      <c r="K6" s="63">
        <f>J6*157.28/685.05</f>
        <v>6.612165535362382</v>
      </c>
      <c r="L6" s="63">
        <f>SUM(J6:K6)</f>
        <v>35.412165535362384</v>
      </c>
      <c r="M6" s="73">
        <f>L6*1168.79/836.36</f>
        <v>49.48752326280094</v>
      </c>
    </row>
    <row r="7" spans="1:13" s="1" customFormat="1" ht="12" customHeight="1">
      <c r="A7" s="12"/>
      <c r="B7" s="14" t="s">
        <v>5</v>
      </c>
      <c r="C7" s="15" t="s">
        <v>17</v>
      </c>
      <c r="D7" s="16"/>
      <c r="E7" s="16"/>
      <c r="F7" s="26"/>
      <c r="G7" s="57"/>
      <c r="H7" s="56"/>
      <c r="I7" s="12"/>
      <c r="J7" s="56"/>
      <c r="K7" s="12"/>
      <c r="L7" s="12"/>
      <c r="M7" s="12"/>
    </row>
    <row r="8" spans="1:13" s="1" customFormat="1" ht="12" customHeight="1">
      <c r="A8" s="12"/>
      <c r="B8" s="14" t="s">
        <v>6</v>
      </c>
      <c r="C8" s="15" t="s">
        <v>18</v>
      </c>
      <c r="D8" s="16"/>
      <c r="E8" s="16"/>
      <c r="F8" s="26"/>
      <c r="G8" s="57"/>
      <c r="H8" s="56"/>
      <c r="I8" s="12"/>
      <c r="J8" s="56"/>
      <c r="K8" s="12"/>
      <c r="L8" s="12"/>
      <c r="M8" s="12"/>
    </row>
    <row r="9" spans="1:13" s="1" customFormat="1" ht="12" customHeight="1">
      <c r="A9" s="12"/>
      <c r="B9" s="14" t="s">
        <v>4</v>
      </c>
      <c r="C9" s="27" t="s">
        <v>19</v>
      </c>
      <c r="D9" s="16"/>
      <c r="E9" s="16"/>
      <c r="F9" s="26"/>
      <c r="G9" s="57"/>
      <c r="H9" s="56"/>
      <c r="I9" s="12"/>
      <c r="J9" s="56"/>
      <c r="K9" s="12"/>
      <c r="L9" s="12"/>
      <c r="M9" s="12"/>
    </row>
    <row r="10" spans="1:13" s="1" customFormat="1" ht="12" customHeight="1">
      <c r="A10" s="12"/>
      <c r="B10" s="14" t="s">
        <v>9</v>
      </c>
      <c r="C10" s="15" t="s">
        <v>20</v>
      </c>
      <c r="D10" s="16"/>
      <c r="E10" s="16"/>
      <c r="F10" s="26"/>
      <c r="G10" s="57"/>
      <c r="H10" s="56"/>
      <c r="I10" s="12"/>
      <c r="J10" s="56"/>
      <c r="K10" s="12"/>
      <c r="L10" s="12"/>
      <c r="M10" s="12"/>
    </row>
    <row r="11" spans="1:13" s="23" customFormat="1" ht="12" customHeight="1">
      <c r="A11" s="20">
        <v>1</v>
      </c>
      <c r="B11" s="21">
        <v>5801</v>
      </c>
      <c r="C11" s="25" t="s">
        <v>21</v>
      </c>
      <c r="D11" s="22">
        <v>8</v>
      </c>
      <c r="E11" s="22">
        <f>D11*0.9</f>
        <v>7.2</v>
      </c>
      <c r="F11" s="21">
        <v>1</v>
      </c>
      <c r="G11" s="56">
        <f>D11*F11</f>
        <v>8</v>
      </c>
      <c r="H11" s="56"/>
      <c r="I11" s="68">
        <f>F11*E11</f>
        <v>7.2</v>
      </c>
      <c r="J11" s="56"/>
      <c r="K11" s="62"/>
      <c r="L11" s="62"/>
      <c r="M11" s="70"/>
    </row>
    <row r="12" spans="1:13" s="23" customFormat="1" ht="12" customHeight="1">
      <c r="A12" s="20">
        <v>2</v>
      </c>
      <c r="B12" s="21" t="s">
        <v>22</v>
      </c>
      <c r="C12" s="25" t="s">
        <v>23</v>
      </c>
      <c r="D12" s="22">
        <v>6</v>
      </c>
      <c r="E12" s="22">
        <f>D12*0.9</f>
        <v>5.4</v>
      </c>
      <c r="F12" s="21">
        <v>1</v>
      </c>
      <c r="G12" s="56">
        <f>D12*F12</f>
        <v>6</v>
      </c>
      <c r="H12" s="56">
        <f>SUM(G11:G12)</f>
        <v>14</v>
      </c>
      <c r="I12" s="68">
        <f>F12*E12</f>
        <v>5.4</v>
      </c>
      <c r="J12" s="56">
        <f>SUM(I11:I12)</f>
        <v>12.600000000000001</v>
      </c>
      <c r="K12" s="63">
        <f>J12*157.28/685.05</f>
        <v>2.8928224217210428</v>
      </c>
      <c r="L12" s="63">
        <f>SUM(J12:K12)</f>
        <v>15.492822421721044</v>
      </c>
      <c r="M12" s="73">
        <f>L12*1168.79/836.36</f>
        <v>21.650791427475415</v>
      </c>
    </row>
    <row r="13" spans="1:13" s="1" customFormat="1" ht="12" customHeight="1">
      <c r="A13" s="29"/>
      <c r="B13" s="30" t="s">
        <v>24</v>
      </c>
      <c r="C13" s="30" t="s">
        <v>25</v>
      </c>
      <c r="D13" s="31"/>
      <c r="E13" s="31"/>
      <c r="F13" s="32"/>
      <c r="G13" s="58"/>
      <c r="H13" s="56"/>
      <c r="I13" s="12"/>
      <c r="J13" s="56"/>
      <c r="K13" s="12"/>
      <c r="L13" s="12"/>
      <c r="M13" s="12"/>
    </row>
    <row r="14" spans="1:13" s="1" customFormat="1" ht="12" customHeight="1">
      <c r="A14" s="29"/>
      <c r="B14" s="30" t="s">
        <v>6</v>
      </c>
      <c r="C14" s="30" t="s">
        <v>26</v>
      </c>
      <c r="D14" s="31"/>
      <c r="E14" s="31"/>
      <c r="F14" s="32"/>
      <c r="G14" s="58"/>
      <c r="H14" s="56"/>
      <c r="I14" s="12"/>
      <c r="J14" s="56"/>
      <c r="K14" s="12"/>
      <c r="L14" s="12"/>
      <c r="M14" s="12"/>
    </row>
    <row r="15" spans="1:13" s="1" customFormat="1" ht="12" customHeight="1">
      <c r="A15" s="29"/>
      <c r="B15" s="30" t="s">
        <v>4</v>
      </c>
      <c r="C15" s="33" t="s">
        <v>27</v>
      </c>
      <c r="D15" s="31"/>
      <c r="E15" s="31"/>
      <c r="F15" s="32"/>
      <c r="G15" s="58"/>
      <c r="H15" s="56"/>
      <c r="I15" s="12"/>
      <c r="J15" s="56"/>
      <c r="K15" s="12"/>
      <c r="L15" s="12"/>
      <c r="M15" s="12"/>
    </row>
    <row r="16" spans="1:13" s="1" customFormat="1" ht="12" customHeight="1">
      <c r="A16" s="29"/>
      <c r="B16" s="30" t="s">
        <v>9</v>
      </c>
      <c r="C16" s="30">
        <v>97226578</v>
      </c>
      <c r="D16" s="31"/>
      <c r="E16" s="31"/>
      <c r="F16" s="32"/>
      <c r="G16" s="58"/>
      <c r="H16" s="56"/>
      <c r="I16" s="12"/>
      <c r="J16" s="56"/>
      <c r="K16" s="12"/>
      <c r="L16" s="12"/>
      <c r="M16" s="12"/>
    </row>
    <row r="17" spans="1:13" s="28" customFormat="1" ht="12" customHeight="1">
      <c r="A17" s="34">
        <v>1</v>
      </c>
      <c r="B17" s="34">
        <v>382</v>
      </c>
      <c r="C17" s="35" t="s">
        <v>28</v>
      </c>
      <c r="D17" s="36">
        <v>95</v>
      </c>
      <c r="E17" s="22">
        <f>D17*0.9</f>
        <v>85.5</v>
      </c>
      <c r="F17" s="21">
        <v>1</v>
      </c>
      <c r="G17" s="56">
        <f>D17*F17</f>
        <v>95</v>
      </c>
      <c r="H17" s="56">
        <v>95</v>
      </c>
      <c r="I17" s="68">
        <f>F17*E17</f>
        <v>85.5</v>
      </c>
      <c r="J17" s="68">
        <v>85.5</v>
      </c>
      <c r="K17" s="63">
        <f>J17*157.28/685.05</f>
        <v>19.629866433107075</v>
      </c>
      <c r="L17" s="63">
        <f>SUM(J17:K17)</f>
        <v>105.12986643310708</v>
      </c>
      <c r="M17" s="73">
        <f>L17*1168.79/836.36</f>
        <v>146.9160846864403</v>
      </c>
    </row>
    <row r="18" spans="1:13" s="1" customFormat="1" ht="12" customHeight="1">
      <c r="A18" s="12"/>
      <c r="B18" s="14" t="s">
        <v>5</v>
      </c>
      <c r="C18" s="15" t="s">
        <v>41</v>
      </c>
      <c r="D18" s="16"/>
      <c r="E18" s="16"/>
      <c r="F18" s="16"/>
      <c r="G18" s="59"/>
      <c r="H18" s="56"/>
      <c r="I18" s="12"/>
      <c r="J18" s="56"/>
      <c r="K18" s="12"/>
      <c r="L18" s="12"/>
      <c r="M18" s="12"/>
    </row>
    <row r="19" spans="1:13" s="1" customFormat="1" ht="12" customHeight="1">
      <c r="A19" s="12"/>
      <c r="B19" s="14" t="s">
        <v>6</v>
      </c>
      <c r="C19" s="15" t="s">
        <v>42</v>
      </c>
      <c r="D19" s="16"/>
      <c r="E19" s="16"/>
      <c r="F19" s="16"/>
      <c r="G19" s="59"/>
      <c r="H19" s="56"/>
      <c r="I19" s="12"/>
      <c r="J19" s="56"/>
      <c r="K19" s="12"/>
      <c r="L19" s="12"/>
      <c r="M19" s="12"/>
    </row>
    <row r="20" spans="1:13" s="1" customFormat="1" ht="12" customHeight="1">
      <c r="A20" s="12"/>
      <c r="B20" s="14" t="s">
        <v>4</v>
      </c>
      <c r="C20" s="27" t="s">
        <v>43</v>
      </c>
      <c r="D20" s="16"/>
      <c r="E20" s="16"/>
      <c r="F20" s="16"/>
      <c r="G20" s="59"/>
      <c r="H20" s="56"/>
      <c r="I20" s="12"/>
      <c r="J20" s="56"/>
      <c r="K20" s="12"/>
      <c r="L20" s="12"/>
      <c r="M20" s="12"/>
    </row>
    <row r="21" spans="1:13" s="1" customFormat="1" ht="12" customHeight="1">
      <c r="A21" s="12"/>
      <c r="B21" s="14" t="s">
        <v>9</v>
      </c>
      <c r="C21" s="15">
        <v>97637241</v>
      </c>
      <c r="D21" s="16"/>
      <c r="E21" s="16"/>
      <c r="F21" s="16"/>
      <c r="G21" s="59"/>
      <c r="H21" s="56"/>
      <c r="I21" s="12"/>
      <c r="J21" s="56"/>
      <c r="K21" s="12"/>
      <c r="L21" s="12"/>
      <c r="M21" s="12"/>
    </row>
    <row r="22" spans="1:13" s="28" customFormat="1" ht="12" customHeight="1">
      <c r="A22" s="34">
        <v>1</v>
      </c>
      <c r="B22" s="34">
        <v>375</v>
      </c>
      <c r="C22" s="35" t="s">
        <v>44</v>
      </c>
      <c r="D22" s="36">
        <v>12</v>
      </c>
      <c r="E22" s="22">
        <f>D22*0.9</f>
        <v>10.8</v>
      </c>
      <c r="F22" s="21">
        <v>10</v>
      </c>
      <c r="G22" s="56">
        <f>D22*F22</f>
        <v>120</v>
      </c>
      <c r="H22" s="56">
        <v>120</v>
      </c>
      <c r="I22" s="68">
        <f>F22*E22</f>
        <v>108</v>
      </c>
      <c r="J22" s="56">
        <v>108</v>
      </c>
      <c r="K22" s="63">
        <f>J22*157.28/685.05</f>
        <v>24.795620757608937</v>
      </c>
      <c r="L22" s="63">
        <f>SUM(J22:K22)</f>
        <v>132.79562075760893</v>
      </c>
      <c r="M22" s="73">
        <f>L22*1168.79/836.36</f>
        <v>185.57821223550354</v>
      </c>
    </row>
    <row r="23" spans="1:13" s="1" customFormat="1" ht="12" customHeight="1">
      <c r="A23" s="12"/>
      <c r="B23" s="14" t="s">
        <v>5</v>
      </c>
      <c r="C23" s="15" t="s">
        <v>62</v>
      </c>
      <c r="D23" s="16"/>
      <c r="E23" s="16"/>
      <c r="F23" s="26"/>
      <c r="G23" s="57"/>
      <c r="H23" s="56"/>
      <c r="I23" s="12"/>
      <c r="J23" s="56"/>
      <c r="K23" s="12"/>
      <c r="L23" s="12"/>
      <c r="M23" s="12"/>
    </row>
    <row r="24" spans="1:13" s="1" customFormat="1" ht="12" customHeight="1">
      <c r="A24" s="12"/>
      <c r="B24" s="14" t="s">
        <v>6</v>
      </c>
      <c r="C24" s="15" t="s">
        <v>63</v>
      </c>
      <c r="D24" s="16"/>
      <c r="E24" s="16"/>
      <c r="F24" s="26"/>
      <c r="G24" s="57"/>
      <c r="H24" s="56"/>
      <c r="I24" s="12"/>
      <c r="J24" s="56"/>
      <c r="K24" s="12"/>
      <c r="L24" s="12"/>
      <c r="M24" s="12"/>
    </row>
    <row r="25" spans="1:13" s="1" customFormat="1" ht="12" customHeight="1">
      <c r="A25" s="12"/>
      <c r="B25" s="14" t="s">
        <v>4</v>
      </c>
      <c r="C25" s="48" t="s">
        <v>64</v>
      </c>
      <c r="D25" s="16"/>
      <c r="E25" s="16"/>
      <c r="F25" s="26"/>
      <c r="G25" s="57"/>
      <c r="H25" s="56"/>
      <c r="I25" s="12"/>
      <c r="J25" s="56"/>
      <c r="K25" s="12"/>
      <c r="L25" s="12"/>
      <c r="M25" s="12"/>
    </row>
    <row r="26" spans="1:13" s="1" customFormat="1" ht="12" customHeight="1">
      <c r="A26" s="12"/>
      <c r="B26" s="14" t="s">
        <v>9</v>
      </c>
      <c r="C26" s="15">
        <v>98546246</v>
      </c>
      <c r="D26" s="16"/>
      <c r="E26" s="16"/>
      <c r="F26" s="26"/>
      <c r="G26" s="57"/>
      <c r="H26" s="56"/>
      <c r="I26" s="12"/>
      <c r="J26" s="56"/>
      <c r="K26" s="12"/>
      <c r="L26" s="12"/>
      <c r="M26" s="12"/>
    </row>
    <row r="27" spans="1:13" s="42" customFormat="1" ht="12" customHeight="1">
      <c r="A27" s="38">
        <v>1</v>
      </c>
      <c r="B27" s="41">
        <v>236</v>
      </c>
      <c r="C27" s="25" t="s">
        <v>65</v>
      </c>
      <c r="D27" s="40">
        <v>28</v>
      </c>
      <c r="E27" s="22">
        <f>D27*0.9</f>
        <v>25.2</v>
      </c>
      <c r="F27" s="41">
        <v>1</v>
      </c>
      <c r="G27" s="60">
        <f>D27*F27</f>
        <v>28</v>
      </c>
      <c r="H27" s="56">
        <v>28</v>
      </c>
      <c r="I27" s="68">
        <f>F27*E27</f>
        <v>25.2</v>
      </c>
      <c r="J27" s="56">
        <v>25.2</v>
      </c>
      <c r="K27" s="63">
        <f>J27*157.28/685.05</f>
        <v>5.7856448434420855</v>
      </c>
      <c r="L27" s="63">
        <f>SUM(J27:K27)</f>
        <v>30.985644843442085</v>
      </c>
      <c r="M27" s="73">
        <f>L27*1168.79/836.36</f>
        <v>43.30158285495083</v>
      </c>
    </row>
    <row r="28" spans="1:13" s="1" customFormat="1" ht="12" customHeight="1">
      <c r="A28" s="12"/>
      <c r="B28" s="14" t="s">
        <v>5</v>
      </c>
      <c r="C28" s="15" t="s">
        <v>46</v>
      </c>
      <c r="D28" s="16"/>
      <c r="E28" s="16"/>
      <c r="F28" s="26"/>
      <c r="G28" s="57"/>
      <c r="H28" s="12"/>
      <c r="I28" s="12"/>
      <c r="J28" s="12"/>
      <c r="K28" s="12"/>
      <c r="L28" s="12"/>
      <c r="M28" s="12"/>
    </row>
    <row r="29" spans="1:13" s="1" customFormat="1" ht="12" customHeight="1">
      <c r="A29" s="12"/>
      <c r="B29" s="14" t="s">
        <v>6</v>
      </c>
      <c r="C29" s="15" t="s">
        <v>47</v>
      </c>
      <c r="D29" s="16"/>
      <c r="E29" s="16"/>
      <c r="F29" s="26"/>
      <c r="G29" s="57"/>
      <c r="H29" s="12"/>
      <c r="I29" s="12"/>
      <c r="J29" s="12"/>
      <c r="K29" s="12"/>
      <c r="L29" s="12"/>
      <c r="M29" s="12"/>
    </row>
    <row r="30" spans="1:13" s="1" customFormat="1" ht="12" customHeight="1">
      <c r="A30" s="12"/>
      <c r="B30" s="14" t="s">
        <v>4</v>
      </c>
      <c r="C30" s="15" t="s">
        <v>48</v>
      </c>
      <c r="D30" s="16"/>
      <c r="E30" s="16"/>
      <c r="F30" s="26"/>
      <c r="G30" s="57"/>
      <c r="H30" s="12"/>
      <c r="I30" s="12"/>
      <c r="J30" s="12"/>
      <c r="K30" s="12"/>
      <c r="L30" s="12"/>
      <c r="M30" s="12"/>
    </row>
    <row r="31" spans="1:14" s="1" customFormat="1" ht="12" customHeight="1">
      <c r="A31" s="74"/>
      <c r="B31" s="80" t="s">
        <v>9</v>
      </c>
      <c r="C31" s="81">
        <v>97207295</v>
      </c>
      <c r="D31" s="16"/>
      <c r="E31" s="16"/>
      <c r="F31" s="26"/>
      <c r="G31" s="17"/>
      <c r="H31" s="12"/>
      <c r="I31" s="12"/>
      <c r="J31" s="12"/>
      <c r="K31" s="12"/>
      <c r="L31" s="12"/>
      <c r="M31" s="12"/>
      <c r="N31" s="1" t="s">
        <v>88</v>
      </c>
    </row>
    <row r="32" spans="1:14" s="42" customFormat="1" ht="12" customHeight="1">
      <c r="A32" s="75">
        <v>1</v>
      </c>
      <c r="B32" s="41" t="s">
        <v>60</v>
      </c>
      <c r="C32" s="25" t="s">
        <v>80</v>
      </c>
      <c r="D32" s="40">
        <v>5</v>
      </c>
      <c r="E32" s="41" t="s">
        <v>81</v>
      </c>
      <c r="F32" s="41">
        <v>3</v>
      </c>
      <c r="G32" s="40"/>
      <c r="H32" s="64"/>
      <c r="I32" s="68"/>
      <c r="J32" s="64"/>
      <c r="K32" s="64"/>
      <c r="L32" s="64"/>
      <c r="M32" s="64"/>
      <c r="N32" s="40">
        <v>21.9</v>
      </c>
    </row>
    <row r="33" spans="1:14" s="42" customFormat="1" ht="12" customHeight="1">
      <c r="A33" s="75">
        <v>2</v>
      </c>
      <c r="B33" s="41" t="s">
        <v>82</v>
      </c>
      <c r="C33" s="25" t="s">
        <v>83</v>
      </c>
      <c r="D33" s="40">
        <v>60</v>
      </c>
      <c r="E33" s="41" t="s">
        <v>84</v>
      </c>
      <c r="F33" s="41">
        <v>1</v>
      </c>
      <c r="G33" s="40"/>
      <c r="H33" s="64"/>
      <c r="I33" s="68"/>
      <c r="J33" s="64"/>
      <c r="K33" s="64"/>
      <c r="L33" s="64"/>
      <c r="M33" s="64"/>
      <c r="N33" s="40">
        <v>87</v>
      </c>
    </row>
    <row r="34" spans="1:14" s="42" customFormat="1" ht="12" customHeight="1">
      <c r="A34" s="75">
        <v>3</v>
      </c>
      <c r="B34" s="76" t="s">
        <v>85</v>
      </c>
      <c r="C34" s="46" t="s">
        <v>86</v>
      </c>
      <c r="D34" s="77">
        <v>0.6</v>
      </c>
      <c r="E34" s="76" t="s">
        <v>87</v>
      </c>
      <c r="F34" s="76">
        <v>20</v>
      </c>
      <c r="G34" s="79"/>
      <c r="H34" s="64"/>
      <c r="I34" s="68"/>
      <c r="J34" s="64"/>
      <c r="K34" s="64"/>
      <c r="L34" s="64"/>
      <c r="M34" s="64"/>
      <c r="N34" s="40">
        <v>2</v>
      </c>
    </row>
    <row r="35" spans="1:14" s="42" customFormat="1" ht="12" customHeight="1">
      <c r="A35" s="75">
        <v>4</v>
      </c>
      <c r="B35" s="76">
        <v>6935</v>
      </c>
      <c r="C35" s="46" t="s">
        <v>49</v>
      </c>
      <c r="D35" s="77">
        <v>87.5</v>
      </c>
      <c r="E35" s="78">
        <f>D35*0.9</f>
        <v>78.75</v>
      </c>
      <c r="F35" s="76">
        <v>1</v>
      </c>
      <c r="G35" s="79">
        <f aca="true" t="shared" si="0" ref="G35:G41">D35*F35</f>
        <v>87.5</v>
      </c>
      <c r="H35" s="64"/>
      <c r="I35" s="68">
        <f>F35*E35</f>
        <v>78.75</v>
      </c>
      <c r="J35" s="64"/>
      <c r="K35" s="64"/>
      <c r="L35" s="64"/>
      <c r="M35" s="70"/>
      <c r="N35" s="64"/>
    </row>
    <row r="36" spans="1:14" s="42" customFormat="1" ht="12" customHeight="1">
      <c r="A36" s="75">
        <v>5</v>
      </c>
      <c r="B36" s="41">
        <v>1319</v>
      </c>
      <c r="C36" s="25" t="s">
        <v>50</v>
      </c>
      <c r="D36" s="40">
        <v>8</v>
      </c>
      <c r="E36" s="22">
        <f aca="true" t="shared" si="1" ref="E36:E41">D36*0.9</f>
        <v>7.2</v>
      </c>
      <c r="F36" s="41">
        <v>1</v>
      </c>
      <c r="G36" s="60">
        <f t="shared" si="0"/>
        <v>8</v>
      </c>
      <c r="H36" s="64"/>
      <c r="I36" s="68">
        <f aca="true" t="shared" si="2" ref="I36:I41">F36*E36</f>
        <v>7.2</v>
      </c>
      <c r="J36" s="64"/>
      <c r="K36" s="64"/>
      <c r="L36" s="64"/>
      <c r="M36" s="70"/>
      <c r="N36" s="64"/>
    </row>
    <row r="37" spans="1:14" s="42" customFormat="1" ht="12" customHeight="1">
      <c r="A37" s="75">
        <v>6</v>
      </c>
      <c r="B37" s="41">
        <v>1334</v>
      </c>
      <c r="C37" s="25" t="s">
        <v>51</v>
      </c>
      <c r="D37" s="40">
        <v>8</v>
      </c>
      <c r="E37" s="22">
        <f t="shared" si="1"/>
        <v>7.2</v>
      </c>
      <c r="F37" s="41">
        <v>1</v>
      </c>
      <c r="G37" s="60">
        <f t="shared" si="0"/>
        <v>8</v>
      </c>
      <c r="H37" s="64"/>
      <c r="I37" s="68">
        <f t="shared" si="2"/>
        <v>7.2</v>
      </c>
      <c r="J37" s="64"/>
      <c r="K37" s="64"/>
      <c r="L37" s="64"/>
      <c r="M37" s="70"/>
      <c r="N37" s="64"/>
    </row>
    <row r="38" spans="1:14" s="42" customFormat="1" ht="12" customHeight="1">
      <c r="A38" s="75">
        <v>7</v>
      </c>
      <c r="B38" s="41">
        <v>1318</v>
      </c>
      <c r="C38" s="25" t="s">
        <v>52</v>
      </c>
      <c r="D38" s="40">
        <v>7.5</v>
      </c>
      <c r="E38" s="22">
        <f t="shared" si="1"/>
        <v>6.75</v>
      </c>
      <c r="F38" s="41">
        <v>1</v>
      </c>
      <c r="G38" s="60">
        <f t="shared" si="0"/>
        <v>7.5</v>
      </c>
      <c r="H38" s="64"/>
      <c r="I38" s="68">
        <f t="shared" si="2"/>
        <v>6.75</v>
      </c>
      <c r="J38" s="64"/>
      <c r="K38" s="64"/>
      <c r="L38" s="64"/>
      <c r="M38" s="70"/>
      <c r="N38" s="64"/>
    </row>
    <row r="39" spans="1:14" s="42" customFormat="1" ht="12" customHeight="1">
      <c r="A39" s="75">
        <v>8</v>
      </c>
      <c r="B39" s="39" t="s">
        <v>53</v>
      </c>
      <c r="C39" s="25" t="s">
        <v>54</v>
      </c>
      <c r="D39" s="43">
        <v>0.6</v>
      </c>
      <c r="E39" s="22">
        <f t="shared" si="1"/>
        <v>0.54</v>
      </c>
      <c r="F39" s="41">
        <v>10</v>
      </c>
      <c r="G39" s="60">
        <f t="shared" si="0"/>
        <v>6</v>
      </c>
      <c r="H39" s="64"/>
      <c r="I39" s="68">
        <f t="shared" si="2"/>
        <v>5.4</v>
      </c>
      <c r="J39" s="64"/>
      <c r="K39" s="64"/>
      <c r="L39" s="64"/>
      <c r="M39" s="70"/>
      <c r="N39" s="64"/>
    </row>
    <row r="40" spans="1:14" s="42" customFormat="1" ht="12" customHeight="1">
      <c r="A40" s="75">
        <v>9</v>
      </c>
      <c r="B40" s="39" t="s">
        <v>55</v>
      </c>
      <c r="C40" s="25" t="s">
        <v>56</v>
      </c>
      <c r="D40" s="44">
        <v>0.6</v>
      </c>
      <c r="E40" s="22">
        <f t="shared" si="1"/>
        <v>0.54</v>
      </c>
      <c r="F40" s="41">
        <v>10</v>
      </c>
      <c r="G40" s="60">
        <f t="shared" si="0"/>
        <v>6</v>
      </c>
      <c r="H40" s="64"/>
      <c r="I40" s="68">
        <f t="shared" si="2"/>
        <v>5.4</v>
      </c>
      <c r="J40" s="64"/>
      <c r="K40" s="64"/>
      <c r="L40" s="64"/>
      <c r="M40" s="70"/>
      <c r="N40" s="64"/>
    </row>
    <row r="41" spans="1:14" s="45" customFormat="1" ht="12" customHeight="1">
      <c r="A41" s="75">
        <v>10</v>
      </c>
      <c r="B41" s="39" t="s">
        <v>57</v>
      </c>
      <c r="C41" s="25" t="s">
        <v>58</v>
      </c>
      <c r="D41" s="40">
        <v>0.6</v>
      </c>
      <c r="E41" s="22">
        <f t="shared" si="1"/>
        <v>0.54</v>
      </c>
      <c r="F41" s="41">
        <v>10</v>
      </c>
      <c r="G41" s="60">
        <f t="shared" si="0"/>
        <v>6</v>
      </c>
      <c r="H41" s="65">
        <f>SUM(G35:G41)</f>
        <v>129</v>
      </c>
      <c r="I41" s="68">
        <f t="shared" si="2"/>
        <v>5.4</v>
      </c>
      <c r="J41" s="65">
        <f>SUM(I35:I41)</f>
        <v>116.10000000000002</v>
      </c>
      <c r="K41" s="63">
        <f>J41*157.28/685.05</f>
        <v>26.65529231442961</v>
      </c>
      <c r="L41" s="63">
        <f>SUM(J41:K41)</f>
        <v>142.75529231442962</v>
      </c>
      <c r="M41" s="73">
        <f>L41*1168.79/836.36</f>
        <v>199.49657815316635</v>
      </c>
      <c r="N41" s="73">
        <f>SUM(N32:N34,M41)</f>
        <v>310.3965781531664</v>
      </c>
    </row>
    <row r="42" spans="1:13" s="1" customFormat="1" ht="12" customHeight="1">
      <c r="A42" s="12"/>
      <c r="B42" s="14" t="s">
        <v>5</v>
      </c>
      <c r="C42" s="15" t="s">
        <v>77</v>
      </c>
      <c r="D42" s="16"/>
      <c r="E42" s="26"/>
      <c r="F42" s="17"/>
      <c r="G42" s="12"/>
      <c r="H42" s="12"/>
      <c r="I42" s="12"/>
      <c r="J42" s="12"/>
      <c r="K42" s="12"/>
      <c r="L42" s="12"/>
      <c r="M42" s="12"/>
    </row>
    <row r="43" spans="1:13" s="1" customFormat="1" ht="12" customHeight="1">
      <c r="A43" s="12"/>
      <c r="B43" s="14" t="s">
        <v>6</v>
      </c>
      <c r="C43" s="15" t="s">
        <v>78</v>
      </c>
      <c r="D43" s="16"/>
      <c r="E43" s="26"/>
      <c r="F43" s="17"/>
      <c r="G43" s="12"/>
      <c r="H43" s="12"/>
      <c r="I43" s="12"/>
      <c r="J43" s="12"/>
      <c r="K43" s="12"/>
      <c r="L43" s="12"/>
      <c r="M43" s="12"/>
    </row>
    <row r="44" spans="1:13" s="1" customFormat="1" ht="12" customHeight="1">
      <c r="A44" s="12"/>
      <c r="B44" s="14" t="s">
        <v>4</v>
      </c>
      <c r="C44" s="24" t="s">
        <v>79</v>
      </c>
      <c r="D44" s="16"/>
      <c r="E44" s="26"/>
      <c r="F44" s="17"/>
      <c r="G44" s="12"/>
      <c r="H44" s="12"/>
      <c r="I44" s="12"/>
      <c r="J44" s="12"/>
      <c r="K44" s="12"/>
      <c r="L44" s="12"/>
      <c r="M44" s="12"/>
    </row>
    <row r="45" spans="1:13" s="1" customFormat="1" ht="12" customHeight="1">
      <c r="A45" s="12"/>
      <c r="B45" s="14" t="s">
        <v>9</v>
      </c>
      <c r="C45" s="15">
        <v>96979036</v>
      </c>
      <c r="D45" s="16"/>
      <c r="E45" s="26"/>
      <c r="F45" s="17"/>
      <c r="G45" s="12"/>
      <c r="H45" s="12"/>
      <c r="I45" s="12"/>
      <c r="J45" s="12"/>
      <c r="K45" s="12"/>
      <c r="L45" s="12"/>
      <c r="M45" s="12"/>
    </row>
    <row r="46" spans="1:16" s="69" customFormat="1" ht="12" customHeight="1">
      <c r="A46" s="21">
        <v>1</v>
      </c>
      <c r="B46" s="21">
        <v>1989</v>
      </c>
      <c r="C46" s="37" t="s">
        <v>45</v>
      </c>
      <c r="D46" s="22">
        <v>24</v>
      </c>
      <c r="E46" s="22">
        <f>D46*0.9</f>
        <v>21.6</v>
      </c>
      <c r="F46" s="21">
        <v>1</v>
      </c>
      <c r="G46" s="60">
        <f>D46*F46</f>
        <v>24</v>
      </c>
      <c r="H46" s="40">
        <v>24</v>
      </c>
      <c r="I46" s="40">
        <f>F46*E46</f>
        <v>21.6</v>
      </c>
      <c r="J46" s="40">
        <v>21.6</v>
      </c>
      <c r="K46" s="40">
        <f>J46*157.28/685.05</f>
        <v>4.959124151521787</v>
      </c>
      <c r="L46" s="40">
        <f>SUM(J46:K46)</f>
        <v>26.55912415152179</v>
      </c>
      <c r="M46" s="73">
        <f>L46*1168.79/836.36</f>
        <v>37.11564244710071</v>
      </c>
      <c r="N46" s="1"/>
      <c r="O46" s="1"/>
      <c r="P46" s="1"/>
    </row>
    <row r="47" spans="1:13" s="23" customFormat="1" ht="12" customHeight="1">
      <c r="A47" s="12"/>
      <c r="B47" s="14" t="s">
        <v>5</v>
      </c>
      <c r="C47" s="15" t="s">
        <v>29</v>
      </c>
      <c r="D47" s="16"/>
      <c r="E47" s="16"/>
      <c r="F47" s="26"/>
      <c r="G47" s="57"/>
      <c r="H47" s="12"/>
      <c r="I47" s="62"/>
      <c r="J47" s="12"/>
      <c r="K47" s="62"/>
      <c r="L47" s="62"/>
      <c r="M47" s="70"/>
    </row>
    <row r="48" spans="1:13" s="23" customFormat="1" ht="12" customHeight="1">
      <c r="A48" s="12"/>
      <c r="B48" s="14" t="s">
        <v>6</v>
      </c>
      <c r="C48" s="15" t="s">
        <v>30</v>
      </c>
      <c r="D48" s="16"/>
      <c r="E48" s="16"/>
      <c r="F48" s="26"/>
      <c r="G48" s="57"/>
      <c r="H48" s="12"/>
      <c r="I48" s="62"/>
      <c r="J48" s="12"/>
      <c r="K48" s="62"/>
      <c r="L48" s="62"/>
      <c r="M48" s="70"/>
    </row>
    <row r="49" spans="1:13" s="23" customFormat="1" ht="12" customHeight="1">
      <c r="A49" s="12"/>
      <c r="B49" s="14" t="s">
        <v>4</v>
      </c>
      <c r="C49" s="27" t="s">
        <v>31</v>
      </c>
      <c r="D49" s="16"/>
      <c r="E49" s="16"/>
      <c r="F49" s="26"/>
      <c r="G49" s="57"/>
      <c r="H49" s="12"/>
      <c r="I49" s="62"/>
      <c r="J49" s="12"/>
      <c r="K49" s="62"/>
      <c r="L49" s="62"/>
      <c r="M49" s="70"/>
    </row>
    <row r="50" spans="1:13" s="23" customFormat="1" ht="12" customHeight="1">
      <c r="A50" s="12"/>
      <c r="B50" s="14" t="s">
        <v>9</v>
      </c>
      <c r="C50" s="15">
        <v>97823168</v>
      </c>
      <c r="D50" s="16"/>
      <c r="E50" s="16"/>
      <c r="F50" s="26"/>
      <c r="G50" s="57"/>
      <c r="H50" s="12"/>
      <c r="I50" s="62"/>
      <c r="J50" s="12"/>
      <c r="K50" s="62"/>
      <c r="L50" s="62"/>
      <c r="M50" s="70"/>
    </row>
    <row r="51" spans="1:13" s="23" customFormat="1" ht="12" customHeight="1">
      <c r="A51" s="20">
        <v>1</v>
      </c>
      <c r="B51" s="21" t="s">
        <v>32</v>
      </c>
      <c r="C51" s="37" t="s">
        <v>33</v>
      </c>
      <c r="D51" s="22">
        <v>8</v>
      </c>
      <c r="E51" s="22">
        <f>D51*0.9</f>
        <v>7.2</v>
      </c>
      <c r="F51" s="21">
        <v>3</v>
      </c>
      <c r="G51" s="56">
        <f>D51*F51</f>
        <v>24</v>
      </c>
      <c r="H51" s="62"/>
      <c r="I51" s="40">
        <f>F51*E51</f>
        <v>21.6</v>
      </c>
      <c r="J51" s="62"/>
      <c r="K51" s="62"/>
      <c r="L51" s="62"/>
      <c r="M51" s="70"/>
    </row>
    <row r="52" spans="1:13" s="23" customFormat="1" ht="12" customHeight="1">
      <c r="A52" s="20"/>
      <c r="B52" s="21"/>
      <c r="C52" s="37" t="s">
        <v>36</v>
      </c>
      <c r="D52" s="22"/>
      <c r="E52" s="22"/>
      <c r="F52" s="21"/>
      <c r="G52" s="56"/>
      <c r="H52" s="62"/>
      <c r="I52" s="62"/>
      <c r="J52" s="62"/>
      <c r="K52" s="62"/>
      <c r="L52" s="62"/>
      <c r="M52" s="70"/>
    </row>
    <row r="53" spans="1:13" s="23" customFormat="1" ht="12" customHeight="1">
      <c r="A53" s="20"/>
      <c r="B53" s="21"/>
      <c r="C53" s="37" t="s">
        <v>37</v>
      </c>
      <c r="D53" s="22"/>
      <c r="E53" s="22"/>
      <c r="F53" s="21"/>
      <c r="G53" s="56"/>
      <c r="H53" s="62"/>
      <c r="I53" s="62"/>
      <c r="J53" s="62"/>
      <c r="K53" s="62"/>
      <c r="L53" s="62"/>
      <c r="M53" s="70"/>
    </row>
    <row r="54" spans="1:13" s="23" customFormat="1" ht="12" customHeight="1">
      <c r="A54" s="20"/>
      <c r="B54" s="21"/>
      <c r="C54" s="37" t="s">
        <v>38</v>
      </c>
      <c r="D54" s="22"/>
      <c r="E54" s="22"/>
      <c r="F54" s="21"/>
      <c r="G54" s="56"/>
      <c r="H54" s="62"/>
      <c r="I54" s="62"/>
      <c r="J54" s="62"/>
      <c r="K54" s="62"/>
      <c r="L54" s="62"/>
      <c r="M54" s="70"/>
    </row>
    <row r="55" spans="1:13" s="23" customFormat="1" ht="12" customHeight="1">
      <c r="A55" s="20"/>
      <c r="B55" s="21"/>
      <c r="C55" s="37" t="s">
        <v>39</v>
      </c>
      <c r="D55" s="22"/>
      <c r="E55" s="22"/>
      <c r="F55" s="21"/>
      <c r="G55" s="56"/>
      <c r="H55" s="62"/>
      <c r="I55" s="62"/>
      <c r="J55" s="62"/>
      <c r="K55" s="62"/>
      <c r="L55" s="62"/>
      <c r="M55" s="70"/>
    </row>
    <row r="56" spans="1:13" s="23" customFormat="1" ht="12" customHeight="1">
      <c r="A56" s="20"/>
      <c r="B56" s="21"/>
      <c r="C56" s="37" t="s">
        <v>37</v>
      </c>
      <c r="D56" s="22"/>
      <c r="E56" s="22"/>
      <c r="F56" s="21"/>
      <c r="G56" s="56"/>
      <c r="H56" s="62"/>
      <c r="I56" s="62"/>
      <c r="J56" s="62"/>
      <c r="K56" s="62"/>
      <c r="L56" s="62"/>
      <c r="M56" s="70"/>
    </row>
    <row r="57" spans="1:13" s="1" customFormat="1" ht="12" customHeight="1">
      <c r="A57" s="20"/>
      <c r="B57" s="21"/>
      <c r="C57" s="37" t="s">
        <v>38</v>
      </c>
      <c r="D57" s="22"/>
      <c r="E57" s="22"/>
      <c r="F57" s="21"/>
      <c r="G57" s="56"/>
      <c r="H57" s="62"/>
      <c r="I57" s="12"/>
      <c r="J57" s="62"/>
      <c r="K57" s="12"/>
      <c r="L57" s="12"/>
      <c r="M57" s="12"/>
    </row>
    <row r="58" spans="1:13" s="1" customFormat="1" ht="12" customHeight="1">
      <c r="A58" s="20"/>
      <c r="B58" s="21"/>
      <c r="C58" s="37" t="s">
        <v>40</v>
      </c>
      <c r="D58" s="22"/>
      <c r="E58" s="22"/>
      <c r="F58" s="21"/>
      <c r="G58" s="56"/>
      <c r="H58" s="62"/>
      <c r="I58" s="12"/>
      <c r="J58" s="62"/>
      <c r="K58" s="12"/>
      <c r="L58" s="12"/>
      <c r="M58" s="12"/>
    </row>
    <row r="59" spans="1:13" s="5" customFormat="1" ht="12" customHeight="1">
      <c r="A59" s="20"/>
      <c r="B59" s="21"/>
      <c r="C59" s="37" t="s">
        <v>37</v>
      </c>
      <c r="D59" s="22"/>
      <c r="E59" s="22"/>
      <c r="F59" s="21"/>
      <c r="G59" s="56"/>
      <c r="H59" s="62"/>
      <c r="I59" s="12"/>
      <c r="J59" s="62"/>
      <c r="K59" s="66"/>
      <c r="L59" s="66"/>
      <c r="M59" s="71"/>
    </row>
    <row r="60" spans="1:13" s="5" customFormat="1" ht="12" customHeight="1">
      <c r="A60" s="20"/>
      <c r="B60" s="21"/>
      <c r="C60" s="37" t="s">
        <v>38</v>
      </c>
      <c r="D60" s="22"/>
      <c r="E60" s="22"/>
      <c r="F60" s="21"/>
      <c r="G60" s="56"/>
      <c r="H60" s="62"/>
      <c r="I60" s="12"/>
      <c r="J60" s="62"/>
      <c r="K60" s="66"/>
      <c r="L60" s="66"/>
      <c r="M60" s="71"/>
    </row>
    <row r="61" spans="1:13" ht="12.75">
      <c r="A61" s="20">
        <v>2</v>
      </c>
      <c r="B61" s="21" t="s">
        <v>34</v>
      </c>
      <c r="C61" s="37" t="s">
        <v>35</v>
      </c>
      <c r="D61" s="22">
        <v>0.6</v>
      </c>
      <c r="E61" s="22">
        <f>D61*0.9</f>
        <v>0.54</v>
      </c>
      <c r="F61" s="21">
        <v>5</v>
      </c>
      <c r="G61" s="56">
        <f>D61*F61</f>
        <v>3</v>
      </c>
      <c r="H61" s="63">
        <f>SUM(G51:G61)</f>
        <v>27</v>
      </c>
      <c r="I61" s="40">
        <f>F61*E61</f>
        <v>2.7</v>
      </c>
      <c r="J61" s="63">
        <f>SUM(I51:I61)</f>
        <v>24.3</v>
      </c>
      <c r="K61" s="63">
        <f>J61*157.28/685.05</f>
        <v>5.57901467046201</v>
      </c>
      <c r="L61" s="63">
        <f>SUM(J61:K61)</f>
        <v>29.879014670462013</v>
      </c>
      <c r="M61" s="73">
        <f>L61*1168.79/836.36</f>
        <v>41.7550977529883</v>
      </c>
    </row>
    <row r="62" spans="1:13" s="1" customFormat="1" ht="12" customHeight="1">
      <c r="A62" s="12"/>
      <c r="B62" s="14" t="s">
        <v>5</v>
      </c>
      <c r="C62" s="15" t="s">
        <v>89</v>
      </c>
      <c r="D62" s="16"/>
      <c r="E62" s="16"/>
      <c r="F62" s="26"/>
      <c r="G62" s="57"/>
      <c r="H62" s="12"/>
      <c r="I62" s="12"/>
      <c r="J62" s="12"/>
      <c r="K62" s="12"/>
      <c r="L62" s="12"/>
      <c r="M62" s="12"/>
    </row>
    <row r="63" spans="1:13" s="1" customFormat="1" ht="12" customHeight="1">
      <c r="A63" s="12"/>
      <c r="B63" s="14" t="s">
        <v>6</v>
      </c>
      <c r="C63" s="15" t="s">
        <v>90</v>
      </c>
      <c r="D63" s="16"/>
      <c r="E63" s="16"/>
      <c r="F63" s="26"/>
      <c r="G63" s="57"/>
      <c r="H63" s="12"/>
      <c r="I63" s="12"/>
      <c r="J63" s="12"/>
      <c r="K63" s="12"/>
      <c r="L63" s="12"/>
      <c r="M63" s="12"/>
    </row>
    <row r="64" spans="1:13" s="1" customFormat="1" ht="12" customHeight="1">
      <c r="A64" s="12"/>
      <c r="B64" s="14" t="s">
        <v>4</v>
      </c>
      <c r="C64" s="48" t="s">
        <v>91</v>
      </c>
      <c r="D64" s="16"/>
      <c r="E64" s="16"/>
      <c r="F64" s="26"/>
      <c r="G64" s="57"/>
      <c r="H64" s="12"/>
      <c r="I64" s="12"/>
      <c r="J64" s="12"/>
      <c r="K64" s="12"/>
      <c r="L64" s="12"/>
      <c r="M64" s="12"/>
    </row>
    <row r="65" spans="1:13" s="1" customFormat="1" ht="12" customHeight="1">
      <c r="A65" s="12"/>
      <c r="B65" s="80" t="s">
        <v>9</v>
      </c>
      <c r="C65" s="81">
        <v>96644248</v>
      </c>
      <c r="D65" s="16"/>
      <c r="E65" s="16"/>
      <c r="F65" s="26"/>
      <c r="G65" s="17"/>
      <c r="H65" s="12"/>
      <c r="I65" s="12"/>
      <c r="J65" s="12"/>
      <c r="K65" s="12"/>
      <c r="L65" s="12"/>
      <c r="M65" s="12"/>
    </row>
    <row r="66" spans="1:13" s="42" customFormat="1" ht="12" customHeight="1">
      <c r="A66" s="82">
        <v>1</v>
      </c>
      <c r="B66" s="76">
        <v>6935</v>
      </c>
      <c r="C66" s="46" t="s">
        <v>49</v>
      </c>
      <c r="D66" s="77">
        <v>87.5</v>
      </c>
      <c r="E66" s="78">
        <f>D66*0.9</f>
        <v>78.75</v>
      </c>
      <c r="F66" s="76">
        <v>1</v>
      </c>
      <c r="G66" s="79">
        <f>D66*F66</f>
        <v>87.5</v>
      </c>
      <c r="H66" s="79">
        <v>87.5</v>
      </c>
      <c r="I66" s="68">
        <f>F66*E66</f>
        <v>78.75</v>
      </c>
      <c r="J66" s="65">
        <v>78.75</v>
      </c>
      <c r="K66" s="63">
        <f>J66*157.28/685.05</f>
        <v>18.080140135756515</v>
      </c>
      <c r="L66" s="63">
        <f>SUM(J66:K66)</f>
        <v>96.83014013575652</v>
      </c>
      <c r="M66" s="73">
        <f>L66*1168.79/836.36</f>
        <v>135.31744642172134</v>
      </c>
    </row>
    <row r="67" spans="1:13" s="23" customFormat="1" ht="12" customHeight="1">
      <c r="A67" s="12"/>
      <c r="B67" s="14"/>
      <c r="C67" s="15" t="s">
        <v>7</v>
      </c>
      <c r="D67" s="16"/>
      <c r="E67" s="16"/>
      <c r="F67" s="26"/>
      <c r="G67" s="57"/>
      <c r="H67" s="12"/>
      <c r="I67" s="62"/>
      <c r="J67" s="12"/>
      <c r="K67" s="62"/>
      <c r="L67" s="62"/>
      <c r="M67" s="70"/>
    </row>
    <row r="68" spans="1:13" s="23" customFormat="1" ht="12" customHeight="1">
      <c r="A68" s="20">
        <v>1</v>
      </c>
      <c r="B68" s="21">
        <v>6935</v>
      </c>
      <c r="C68" s="25" t="s">
        <v>49</v>
      </c>
      <c r="D68" s="22">
        <v>87.5</v>
      </c>
      <c r="E68" s="22">
        <f aca="true" t="shared" si="3" ref="E68:E73">D68*0.9</f>
        <v>78.75</v>
      </c>
      <c r="F68" s="21">
        <v>1</v>
      </c>
      <c r="G68" s="56">
        <f aca="true" t="shared" si="4" ref="G68:G73">D68*F68</f>
        <v>87.5</v>
      </c>
      <c r="H68" s="12"/>
      <c r="I68" s="68">
        <f>F68*E68</f>
        <v>78.75</v>
      </c>
      <c r="J68" s="12"/>
      <c r="K68" s="62"/>
      <c r="L68" s="62"/>
      <c r="M68" s="70"/>
    </row>
    <row r="69" spans="1:13" s="23" customFormat="1" ht="12" customHeight="1">
      <c r="A69" s="20">
        <v>2</v>
      </c>
      <c r="B69" s="21">
        <v>124</v>
      </c>
      <c r="C69" s="46" t="s">
        <v>66</v>
      </c>
      <c r="D69" s="22">
        <v>0.25</v>
      </c>
      <c r="E69" s="22">
        <f t="shared" si="3"/>
        <v>0.225</v>
      </c>
      <c r="F69" s="21">
        <v>30</v>
      </c>
      <c r="G69" s="56">
        <f t="shared" si="4"/>
        <v>7.5</v>
      </c>
      <c r="H69" s="12"/>
      <c r="I69" s="68">
        <v>6.9</v>
      </c>
      <c r="J69" s="12"/>
      <c r="K69" s="62"/>
      <c r="L69" s="62"/>
      <c r="M69" s="70"/>
    </row>
    <row r="70" spans="1:13" s="5" customFormat="1" ht="12" customHeight="1">
      <c r="A70" s="20">
        <v>3</v>
      </c>
      <c r="B70" s="21">
        <v>370</v>
      </c>
      <c r="C70" s="46" t="s">
        <v>59</v>
      </c>
      <c r="D70" s="47">
        <v>1</v>
      </c>
      <c r="E70" s="22">
        <f t="shared" si="3"/>
        <v>0.9</v>
      </c>
      <c r="F70" s="39">
        <v>10</v>
      </c>
      <c r="G70" s="56">
        <f t="shared" si="4"/>
        <v>10</v>
      </c>
      <c r="H70" s="62"/>
      <c r="I70" s="68">
        <f>F70*E70</f>
        <v>9</v>
      </c>
      <c r="J70" s="62"/>
      <c r="K70" s="66"/>
      <c r="L70" s="66"/>
      <c r="M70" s="71"/>
    </row>
    <row r="71" spans="1:13" s="5" customFormat="1" ht="12" customHeight="1">
      <c r="A71" s="20">
        <v>4</v>
      </c>
      <c r="B71" s="34">
        <v>375</v>
      </c>
      <c r="C71" s="35" t="s">
        <v>44</v>
      </c>
      <c r="D71" s="36">
        <v>12</v>
      </c>
      <c r="E71" s="22">
        <f t="shared" si="3"/>
        <v>10.8</v>
      </c>
      <c r="F71" s="21">
        <v>2</v>
      </c>
      <c r="G71" s="56">
        <f t="shared" si="4"/>
        <v>24</v>
      </c>
      <c r="H71" s="62"/>
      <c r="I71" s="68">
        <f>F71*E71</f>
        <v>21.6</v>
      </c>
      <c r="J71" s="62"/>
      <c r="K71" s="66"/>
      <c r="L71" s="66"/>
      <c r="M71" s="71"/>
    </row>
    <row r="72" spans="1:13" s="5" customFormat="1" ht="12" customHeight="1">
      <c r="A72" s="20">
        <v>5</v>
      </c>
      <c r="B72" s="34" t="s">
        <v>60</v>
      </c>
      <c r="C72" s="35" t="s">
        <v>61</v>
      </c>
      <c r="D72" s="36">
        <v>5</v>
      </c>
      <c r="E72" s="22">
        <f t="shared" si="3"/>
        <v>4.5</v>
      </c>
      <c r="F72" s="21">
        <v>10</v>
      </c>
      <c r="G72" s="56">
        <f t="shared" si="4"/>
        <v>50</v>
      </c>
      <c r="H72" s="62"/>
      <c r="I72" s="68">
        <f>F72*E72</f>
        <v>45</v>
      </c>
      <c r="J72" s="62"/>
      <c r="K72" s="66"/>
      <c r="L72" s="66"/>
      <c r="M72" s="71"/>
    </row>
    <row r="73" spans="1:13" ht="12.75">
      <c r="A73" s="20">
        <v>6</v>
      </c>
      <c r="B73" s="21" t="s">
        <v>15</v>
      </c>
      <c r="C73" s="37" t="s">
        <v>16</v>
      </c>
      <c r="D73" s="22">
        <v>8.5</v>
      </c>
      <c r="E73" s="22">
        <f t="shared" si="3"/>
        <v>7.65</v>
      </c>
      <c r="F73" s="21">
        <v>3</v>
      </c>
      <c r="G73" s="56">
        <f t="shared" si="4"/>
        <v>25.5</v>
      </c>
      <c r="H73" s="67">
        <f>SUM(G68:G73)</f>
        <v>204.5</v>
      </c>
      <c r="I73" s="68">
        <f>F73*E73</f>
        <v>22.950000000000003</v>
      </c>
      <c r="J73" s="67">
        <f>SUM(I68:I73)</f>
        <v>184.2</v>
      </c>
      <c r="K73" s="63">
        <f>J73*157.28/685.05</f>
        <v>42.29030873658857</v>
      </c>
      <c r="L73" s="63">
        <f>SUM(J73:K73)</f>
        <v>226.49030873658856</v>
      </c>
      <c r="M73" s="73">
        <f>L73*1168.79/836.36</f>
        <v>316.513950868331</v>
      </c>
    </row>
    <row r="74" spans="1:13" ht="12.75">
      <c r="A74" s="6"/>
      <c r="B74" s="11"/>
      <c r="C74" s="10"/>
      <c r="D74" s="8"/>
      <c r="E74" s="8"/>
      <c r="F74" s="18" t="s">
        <v>10</v>
      </c>
      <c r="G74" s="61">
        <f aca="true" t="shared" si="5" ref="G74:M74">SUM(G5:G73)</f>
        <v>761</v>
      </c>
      <c r="H74" s="61">
        <f t="shared" si="5"/>
        <v>761</v>
      </c>
      <c r="I74" s="61">
        <f t="shared" si="5"/>
        <v>685.05</v>
      </c>
      <c r="J74" s="61">
        <f t="shared" si="5"/>
        <v>685.0500000000001</v>
      </c>
      <c r="K74" s="61">
        <f t="shared" si="5"/>
        <v>157.28000000000003</v>
      </c>
      <c r="L74" s="61">
        <f t="shared" si="5"/>
        <v>842.33</v>
      </c>
      <c r="M74" s="61">
        <f t="shared" si="5"/>
        <v>1177.1329101104789</v>
      </c>
    </row>
    <row r="75" spans="1:8" ht="12.75">
      <c r="A75" s="6"/>
      <c r="B75" s="11"/>
      <c r="C75" s="10"/>
      <c r="D75" s="8"/>
      <c r="E75" s="8"/>
      <c r="F75" s="7"/>
      <c r="G75" s="13"/>
      <c r="H75" s="1"/>
    </row>
    <row r="76" spans="3:8" ht="12.75">
      <c r="C76" s="19" t="s">
        <v>11</v>
      </c>
      <c r="H76" s="1"/>
    </row>
    <row r="78" ht="29.25">
      <c r="C78" s="9" t="s">
        <v>7</v>
      </c>
    </row>
    <row r="79" ht="12.75">
      <c r="C79" s="2" t="s">
        <v>8</v>
      </c>
    </row>
    <row r="80" ht="12.75">
      <c r="C80" s="2">
        <v>96221803</v>
      </c>
    </row>
  </sheetData>
  <sheetProtection/>
  <hyperlinks>
    <hyperlink ref="C4" r:id="rId1" display="chaitun@yahoo.com"/>
    <hyperlink ref="C9" r:id="rId2" display="feliciaong23@gmail.com"/>
    <hyperlink ref="C49" r:id="rId3" display="seng.chua@gmail.com"/>
    <hyperlink ref="C20" r:id="rId4" display="chienhuah@dhs.sg"/>
    <hyperlink ref="C25" r:id="rId5" display="harshgoel2k@rediffmail.com"/>
    <hyperlink ref="C44" r:id="rId6" display="taileen.99@gmail.com"/>
    <hyperlink ref="C64" r:id="rId7" display="pohks@singnet.com.sg"/>
  </hyperlinks>
  <printOptions/>
  <pageMargins left="0.75" right="0.25" top="1" bottom="1" header="0.5" footer="0.5"/>
  <pageSetup fitToHeight="1" fitToWidth="1" horizontalDpi="600" verticalDpi="600" orientation="landscape" paperSize="9" scale="48" r:id="rId8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Bill_TI_Bulk_Order_0614.xls</dc:title>
  <dc:subject>FREE Service for Toastmasters</dc:subject>
  <dc:creator>LGET Tay Yiang Ping DTM &lt;yptay@makeadifference.sg&gt;</dc:creator>
  <cp:keywords/>
  <dc:description/>
  <cp:lastModifiedBy>Tay Yiang Ping</cp:lastModifiedBy>
  <cp:lastPrinted>2018-11-06T16:17:32Z</cp:lastPrinted>
  <dcterms:created xsi:type="dcterms:W3CDTF">2006-02-25T13:48:34Z</dcterms:created>
  <dcterms:modified xsi:type="dcterms:W3CDTF">2019-06-13T16:10:26Z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