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'Sheet1'!$A$1:$G$106</definedName>
  </definedNames>
  <calcPr fullCalcOnLoad="1"/>
</workbook>
</file>

<file path=xl/sharedStrings.xml><?xml version="1.0" encoding="utf-8"?>
<sst xmlns="http://schemas.openxmlformats.org/spreadsheetml/2006/main" count="190" uniqueCount="114">
  <si>
    <t xml:space="preserve">Club Name: </t>
  </si>
  <si>
    <t>Contact Person:</t>
  </si>
  <si>
    <t>Email:</t>
  </si>
  <si>
    <t>Mobile:</t>
  </si>
  <si>
    <t>No.</t>
  </si>
  <si>
    <t>Item Code</t>
  </si>
  <si>
    <t>Description</t>
  </si>
  <si>
    <t>Qty</t>
  </si>
  <si>
    <t>Amount</t>
  </si>
  <si>
    <t>SIM I Toastmasters (for Division B)</t>
  </si>
  <si>
    <t>Wilson Ong</t>
  </si>
  <si>
    <t>tmwilsonong@gmail.com</t>
  </si>
  <si>
    <t>1916A</t>
  </si>
  <si>
    <t>Gavel Paperweight</t>
  </si>
  <si>
    <t>6860A</t>
  </si>
  <si>
    <t>Core Values Coin (Pack of 5)</t>
  </si>
  <si>
    <t>SIM I Toastmasters (Personal Order)</t>
  </si>
  <si>
    <t>SIM I Toastmasters</t>
  </si>
  <si>
    <t>407K</t>
  </si>
  <si>
    <t>Competent Communicator Manual Speech Ribbon Set</t>
  </si>
  <si>
    <t>393BS</t>
  </si>
  <si>
    <t>Best Speaker Ribbon Set (Set of 10)</t>
  </si>
  <si>
    <t>393BE</t>
  </si>
  <si>
    <t>Best Evaluator Ribbon Set (Set of 10)</t>
  </si>
  <si>
    <t>393BTT</t>
  </si>
  <si>
    <t>Best Table Topic Ribbon Set (Set of 10) </t>
  </si>
  <si>
    <t>Duman High School</t>
  </si>
  <si>
    <t>Tan Chien Huah</t>
  </si>
  <si>
    <t>tan.chienhuah@dhs.sg</t>
  </si>
  <si>
    <t>Gavel</t>
  </si>
  <si>
    <t>Tay Yiang Ping</t>
  </si>
  <si>
    <t>FilCom@Cairnhill Toastmasters Club</t>
  </si>
  <si>
    <t>Sienna Lazaro</t>
  </si>
  <si>
    <t>svlarenas@gmail.com</t>
  </si>
  <si>
    <t>DSTA Toastmasters Club</t>
  </si>
  <si>
    <t>David Tan</t>
  </si>
  <si>
    <t>davidtantj@yahoo.com.sg</t>
  </si>
  <si>
    <t>Competent Communication  (Set of 4 books)</t>
  </si>
  <si>
    <t>YMCA TMC</t>
  </si>
  <si>
    <t>Suzanne Loh</t>
  </si>
  <si>
    <t>vpe.ymcatmc@gmail.com</t>
  </si>
  <si>
    <t>Where Leaders Are Made pins</t>
  </si>
  <si>
    <t>Toastmasters Club banner with customisation Line 1: FilCom@Cairnhill Toastmasters  
Line 2:  Club 1205182
Line 3: Singapore
Line 4: Chartered 2008</t>
  </si>
  <si>
    <t>5801Z</t>
  </si>
  <si>
    <t>Club Officer Pin Set (8 pins)</t>
  </si>
  <si>
    <t>Prem Methani</t>
  </si>
  <si>
    <t>p.methani@gmail.com</t>
  </si>
  <si>
    <t>9711 6016</t>
  </si>
  <si>
    <t>Home Club of the Division Director Ribbon</t>
  </si>
  <si>
    <t>Advancity TMC</t>
  </si>
  <si>
    <t>Carolyn Street-Johns</t>
  </si>
  <si>
    <t>carolynstreetjohns@gmail.com</t>
  </si>
  <si>
    <t>FR226K</t>
  </si>
  <si>
    <t>Storytelling (French) Advanced manual L'art de raconter</t>
  </si>
  <si>
    <t>Home Club of the Area Director Ribbon</t>
  </si>
  <si>
    <t>Clutch Wallet</t>
  </si>
  <si>
    <t>Membership Pin  (full colour)</t>
  </si>
  <si>
    <t>226A</t>
  </si>
  <si>
    <t>The Entertaining Speaker</t>
  </si>
  <si>
    <t>226B</t>
  </si>
  <si>
    <t>Speaking to inform</t>
  </si>
  <si>
    <t>226C</t>
  </si>
  <si>
    <t>Public Relations</t>
  </si>
  <si>
    <t>226D</t>
  </si>
  <si>
    <t>Facilitating Discussion</t>
  </si>
  <si>
    <t>226E</t>
  </si>
  <si>
    <t>Specialty Speeches</t>
  </si>
  <si>
    <t>226F</t>
  </si>
  <si>
    <t>Speeches by Management</t>
  </si>
  <si>
    <t>226G</t>
  </si>
  <si>
    <t>The Professional Speaker</t>
  </si>
  <si>
    <t>226K</t>
  </si>
  <si>
    <t>Storytelling</t>
  </si>
  <si>
    <t>226M</t>
  </si>
  <si>
    <t>Interpersonal Communication</t>
  </si>
  <si>
    <t>226N</t>
  </si>
  <si>
    <t>Special Occasion Speeches</t>
  </si>
  <si>
    <t>226O</t>
  </si>
  <si>
    <t>Humorously Speaking</t>
  </si>
  <si>
    <t>226I</t>
  </si>
  <si>
    <t>Persuasive Speaking</t>
  </si>
  <si>
    <t>226J</t>
  </si>
  <si>
    <t>Communicating on Video</t>
  </si>
  <si>
    <t>226L</t>
  </si>
  <si>
    <t>Interpretive Reading</t>
  </si>
  <si>
    <t>226H</t>
  </si>
  <si>
    <t>Technical Presentation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</si>
  <si>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</si>
  <si>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</si>
  <si>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</si>
  <si>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</si>
  <si>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</si>
  <si>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</si>
  <si>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</si>
  <si>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>Apportion Shipping Charges US$ 201.11</t>
  </si>
  <si>
    <t xml:space="preserve">US$1,520.01/S$2109.08 exchange rate </t>
  </si>
  <si>
    <t>Pasir Ris Elias TMC</t>
  </si>
  <si>
    <t>Chin Mei Har</t>
  </si>
  <si>
    <t>meihar89@gmail.com</t>
  </si>
  <si>
    <t>Vice President Membership Pin</t>
  </si>
  <si>
    <t>Club Secretary Pin</t>
  </si>
  <si>
    <t>Division L</t>
  </si>
  <si>
    <t>Alan Kam</t>
  </si>
  <si>
    <t>kmyeepl@singnet.com.sg</t>
  </si>
  <si>
    <t xml:space="preserve">Portable Lectern 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</si>
  <si>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</si>
  <si>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</si>
  <si>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Eunos Mandarin Club</t>
  </si>
  <si>
    <t>Chong How</t>
  </si>
  <si>
    <t>chonghow81@yahoo.com</t>
  </si>
  <si>
    <t>SRC TMC</t>
  </si>
  <si>
    <t xml:space="preserve">Bedok Toastmasters Club </t>
  </si>
  <si>
    <t>Christopher Yeow</t>
  </si>
  <si>
    <t>ayeownew@gmail.com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</si>
</sst>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\$#,##0.00"/>
    <numFmt numFmtId="170" formatCode="0.0000"/>
    <numFmt numFmtId="171" formatCode="0.00000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53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169" fontId="2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0" fillId="0" borderId="0" xfId="0" applyAlignment="1">
      <alignment vertical="top"/>
    </xf>
    <xf numFmtId="164" fontId="0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44" fontId="0" fillId="0" borderId="0" xfId="44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/>
    </xf>
    <xf numFmtId="44" fontId="0" fillId="0" borderId="0" xfId="44" applyFont="1" applyFill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4" fontId="2" fillId="0" borderId="0" xfId="44" applyFont="1" applyFill="1" applyAlignment="1">
      <alignment vertical="top" wrapText="1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wilsonong@gmail.com" TargetMode="External" /><Relationship Id="rId2" Type="http://schemas.openxmlformats.org/officeDocument/2006/relationships/hyperlink" Target="mailto:tmwilsonong@gmail.com" TargetMode="External" /><Relationship Id="rId3" Type="http://schemas.openxmlformats.org/officeDocument/2006/relationships/hyperlink" Target="mailto:tan.chienhuah@dhs.sg" TargetMode="External" /><Relationship Id="rId4" Type="http://schemas.openxmlformats.org/officeDocument/2006/relationships/hyperlink" Target="mailto:FilCom@Cairnhill%20Toastmasters%20Club" TargetMode="External" /><Relationship Id="rId5" Type="http://schemas.openxmlformats.org/officeDocument/2006/relationships/hyperlink" Target="mailto:svlarenas@gmail.com" TargetMode="External" /><Relationship Id="rId6" Type="http://schemas.openxmlformats.org/officeDocument/2006/relationships/hyperlink" Target="mailto:vpe.ymcatmc@gmail.com" TargetMode="External" /><Relationship Id="rId7" Type="http://schemas.openxmlformats.org/officeDocument/2006/relationships/hyperlink" Target="mailto:tmwilsonong@gmail.com" TargetMode="External" /><Relationship Id="rId8" Type="http://schemas.openxmlformats.org/officeDocument/2006/relationships/hyperlink" Target="mailto:carolynstreetjohns@gmail.com" TargetMode="External" /><Relationship Id="rId9" Type="http://schemas.openxmlformats.org/officeDocument/2006/relationships/hyperlink" Target="mailto:p.methani@gmail.com" TargetMode="External" /><Relationship Id="rId10" Type="http://schemas.openxmlformats.org/officeDocument/2006/relationships/hyperlink" Target="mailto:lum-sau-ying@hotmail.com" TargetMode="External" /><Relationship Id="rId11" Type="http://schemas.openxmlformats.org/officeDocument/2006/relationships/hyperlink" Target="mailto:chonghow81@yahoo.com" TargetMode="External" /><Relationship Id="rId12" Type="http://schemas.openxmlformats.org/officeDocument/2006/relationships/hyperlink" Target="mailto:p.methani@gmail.com" TargetMode="External" /><Relationship Id="rId13" Type="http://schemas.openxmlformats.org/officeDocument/2006/relationships/hyperlink" Target="mailto:ayeownew@g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PageLayoutView="0" workbookViewId="0" topLeftCell="A79">
      <selection activeCell="C93" sqref="C93"/>
    </sheetView>
  </sheetViews>
  <sheetFormatPr defaultColWidth="9.140625" defaultRowHeight="15"/>
  <cols>
    <col min="1" max="1" width="5.28125" style="29" customWidth="1"/>
    <col min="2" max="2" width="16.57421875" style="29" customWidth="1"/>
    <col min="3" max="3" width="42.140625" style="29" customWidth="1"/>
    <col min="4" max="9" width="9.140625" style="29" customWidth="1"/>
    <col min="10" max="10" width="9.57421875" style="29" bestFit="1" customWidth="1"/>
    <col min="11" max="11" width="11.7109375" style="29" customWidth="1"/>
    <col min="12" max="12" width="9.57421875" style="29" bestFit="1" customWidth="1"/>
    <col min="13" max="13" width="12.140625" style="29" customWidth="1"/>
    <col min="14" max="14" width="9.57421875" style="29" bestFit="1" customWidth="1"/>
    <col min="15" max="16384" width="9.140625" style="29" customWidth="1"/>
  </cols>
  <sheetData>
    <row r="1" spans="1:14" s="18" customFormat="1" ht="61.5" customHeight="1">
      <c r="A1" s="19" t="s">
        <v>4</v>
      </c>
      <c r="B1" s="2" t="s">
        <v>5</v>
      </c>
      <c r="C1" s="16" t="s">
        <v>6</v>
      </c>
      <c r="D1" s="9" t="s">
        <v>87</v>
      </c>
      <c r="E1" s="2" t="s">
        <v>88</v>
      </c>
      <c r="F1" s="9" t="s">
        <v>7</v>
      </c>
      <c r="G1" s="20" t="s">
        <v>8</v>
      </c>
      <c r="H1" s="20" t="s">
        <v>89</v>
      </c>
      <c r="I1" s="20" t="s">
        <v>90</v>
      </c>
      <c r="J1" s="20" t="s">
        <v>91</v>
      </c>
      <c r="K1" s="20" t="s">
        <v>94</v>
      </c>
      <c r="L1" s="20" t="s">
        <v>92</v>
      </c>
      <c r="M1" s="20" t="s">
        <v>95</v>
      </c>
      <c r="N1" s="20" t="s">
        <v>93</v>
      </c>
    </row>
    <row r="2" spans="1:14" s="18" customFormat="1" ht="12" customHeight="1">
      <c r="A2" s="20"/>
      <c r="B2" s="15" t="s">
        <v>0</v>
      </c>
      <c r="C2" s="16" t="s">
        <v>26</v>
      </c>
      <c r="D2" s="1"/>
      <c r="E2" s="1"/>
      <c r="F2" s="2"/>
      <c r="G2" s="7"/>
      <c r="H2" s="20"/>
      <c r="I2" s="20"/>
      <c r="J2" s="20"/>
      <c r="K2" s="20"/>
      <c r="L2" s="20"/>
      <c r="M2" s="20"/>
      <c r="N2" s="20"/>
    </row>
    <row r="3" spans="1:14" s="18" customFormat="1" ht="12" customHeight="1">
      <c r="A3" s="20"/>
      <c r="B3" s="15" t="s">
        <v>1</v>
      </c>
      <c r="C3" s="16" t="s">
        <v>27</v>
      </c>
      <c r="D3" s="1"/>
      <c r="E3" s="1"/>
      <c r="F3" s="2"/>
      <c r="G3" s="7"/>
      <c r="H3" s="20"/>
      <c r="I3" s="20"/>
      <c r="J3" s="20"/>
      <c r="K3" s="20"/>
      <c r="L3" s="20"/>
      <c r="M3" s="20"/>
      <c r="N3" s="20"/>
    </row>
    <row r="4" spans="1:14" s="18" customFormat="1" ht="12" customHeight="1">
      <c r="A4" s="20"/>
      <c r="B4" s="15" t="s">
        <v>2</v>
      </c>
      <c r="C4" s="17" t="s">
        <v>28</v>
      </c>
      <c r="D4" s="1"/>
      <c r="E4" s="1"/>
      <c r="F4" s="2"/>
      <c r="G4" s="7"/>
      <c r="H4" s="20"/>
      <c r="I4" s="20"/>
      <c r="J4" s="20"/>
      <c r="K4" s="20"/>
      <c r="L4" s="20"/>
      <c r="M4" s="20"/>
      <c r="N4" s="20"/>
    </row>
    <row r="5" spans="1:14" s="18" customFormat="1" ht="12" customHeight="1">
      <c r="A5" s="20"/>
      <c r="B5" s="15" t="s">
        <v>3</v>
      </c>
      <c r="C5" s="16">
        <v>97637241</v>
      </c>
      <c r="D5" s="1"/>
      <c r="E5" s="1"/>
      <c r="F5" s="2"/>
      <c r="G5" s="7"/>
      <c r="H5" s="20"/>
      <c r="I5" s="20"/>
      <c r="J5" s="20"/>
      <c r="K5" s="20"/>
      <c r="L5" s="20"/>
      <c r="M5" s="20"/>
      <c r="N5" s="20"/>
    </row>
    <row r="6" spans="1:14" s="8" customFormat="1" ht="12" customHeight="1">
      <c r="A6" s="4">
        <v>1</v>
      </c>
      <c r="B6" s="5">
        <v>375</v>
      </c>
      <c r="C6" s="6" t="s">
        <v>29</v>
      </c>
      <c r="D6" s="7">
        <v>12</v>
      </c>
      <c r="E6" s="7">
        <f>D6*0.9</f>
        <v>10.8</v>
      </c>
      <c r="F6" s="5">
        <v>10</v>
      </c>
      <c r="G6" s="7">
        <f>D6*F6</f>
        <v>120</v>
      </c>
      <c r="H6" s="7">
        <v>120</v>
      </c>
      <c r="I6" s="22">
        <f>E6*F6</f>
        <v>108</v>
      </c>
      <c r="J6" s="22">
        <v>108</v>
      </c>
      <c r="K6" s="22">
        <f>J6*201.11/1411.58</f>
        <v>15.386928123096107</v>
      </c>
      <c r="L6" s="22">
        <f>SUM(J6:K6)</f>
        <v>123.38692812309611</v>
      </c>
      <c r="M6" s="22">
        <f>L6*2109.08/1520.01</f>
        <v>171.20473047273342</v>
      </c>
      <c r="N6" s="22">
        <f>SUM(M6:M6)</f>
        <v>171.20473047273342</v>
      </c>
    </row>
    <row r="7" spans="1:14" s="18" customFormat="1" ht="12" customHeight="1">
      <c r="A7" s="20"/>
      <c r="B7" s="15" t="s">
        <v>0</v>
      </c>
      <c r="C7" s="16" t="s">
        <v>9</v>
      </c>
      <c r="D7" s="1"/>
      <c r="E7" s="1"/>
      <c r="F7" s="2"/>
      <c r="G7" s="3"/>
      <c r="H7" s="20"/>
      <c r="I7" s="20"/>
      <c r="J7" s="20"/>
      <c r="K7" s="20"/>
      <c r="L7" s="20"/>
      <c r="M7" s="20"/>
      <c r="N7" s="20"/>
    </row>
    <row r="8" spans="1:14" s="18" customFormat="1" ht="12" customHeight="1">
      <c r="A8" s="20"/>
      <c r="B8" s="15" t="s">
        <v>1</v>
      </c>
      <c r="C8" s="16" t="s">
        <v>10</v>
      </c>
      <c r="D8" s="1"/>
      <c r="E8" s="1"/>
      <c r="F8" s="2"/>
      <c r="G8" s="3"/>
      <c r="H8" s="20"/>
      <c r="I8" s="20"/>
      <c r="J8" s="20"/>
      <c r="K8" s="20"/>
      <c r="L8" s="20"/>
      <c r="M8" s="20"/>
      <c r="N8" s="20"/>
    </row>
    <row r="9" spans="1:14" s="18" customFormat="1" ht="12" customHeight="1">
      <c r="A9" s="20"/>
      <c r="B9" s="15" t="s">
        <v>2</v>
      </c>
      <c r="C9" s="17" t="s">
        <v>11</v>
      </c>
      <c r="D9" s="1"/>
      <c r="E9" s="1"/>
      <c r="F9" s="2"/>
      <c r="G9" s="3"/>
      <c r="H9" s="20"/>
      <c r="I9" s="20"/>
      <c r="J9" s="20"/>
      <c r="K9" s="20"/>
      <c r="L9" s="20"/>
      <c r="M9" s="20"/>
      <c r="N9" s="20"/>
    </row>
    <row r="10" spans="1:14" s="18" customFormat="1" ht="12" customHeight="1">
      <c r="A10" s="20"/>
      <c r="B10" s="15" t="s">
        <v>3</v>
      </c>
      <c r="C10" s="16">
        <v>97805477</v>
      </c>
      <c r="D10" s="1"/>
      <c r="E10" s="1"/>
      <c r="F10" s="2"/>
      <c r="G10" s="3"/>
      <c r="H10" s="20"/>
      <c r="I10" s="20"/>
      <c r="J10" s="20"/>
      <c r="K10" s="20"/>
      <c r="L10" s="20"/>
      <c r="M10" s="20"/>
      <c r="N10" s="20"/>
    </row>
    <row r="11" spans="1:14" s="8" customFormat="1" ht="12.75">
      <c r="A11" s="4">
        <v>1</v>
      </c>
      <c r="B11" s="5" t="s">
        <v>12</v>
      </c>
      <c r="C11" s="23" t="s">
        <v>13</v>
      </c>
      <c r="D11" s="7">
        <v>7</v>
      </c>
      <c r="E11" s="7">
        <f>D11*0.9</f>
        <v>6.3</v>
      </c>
      <c r="F11" s="5">
        <v>5</v>
      </c>
      <c r="G11" s="7">
        <f>D11*F11</f>
        <v>35</v>
      </c>
      <c r="H11" s="21"/>
      <c r="I11" s="22">
        <f>E11*F11</f>
        <v>31.5</v>
      </c>
      <c r="J11" s="21"/>
      <c r="K11" s="21"/>
      <c r="L11" s="21"/>
      <c r="M11" s="21"/>
      <c r="N11" s="21"/>
    </row>
    <row r="12" spans="1:14" s="8" customFormat="1" ht="12.75">
      <c r="A12" s="4">
        <v>2</v>
      </c>
      <c r="B12" s="5" t="s">
        <v>14</v>
      </c>
      <c r="C12" s="10" t="s">
        <v>15</v>
      </c>
      <c r="D12" s="7">
        <v>10</v>
      </c>
      <c r="E12" s="7">
        <f>D12*0.9</f>
        <v>9</v>
      </c>
      <c r="F12" s="5">
        <v>7</v>
      </c>
      <c r="G12" s="7">
        <f>D12*F12</f>
        <v>70</v>
      </c>
      <c r="H12" s="22">
        <f>SUM(G11:G12)</f>
        <v>105</v>
      </c>
      <c r="I12" s="22">
        <f>E12*F12</f>
        <v>63</v>
      </c>
      <c r="J12" s="22">
        <f>SUM(I11:I12)</f>
        <v>94.5</v>
      </c>
      <c r="K12" s="22">
        <f>J12*201.11/1411.58</f>
        <v>13.463562107709093</v>
      </c>
      <c r="L12" s="22">
        <f>SUM(J12:K12)</f>
        <v>107.9635621077091</v>
      </c>
      <c r="M12" s="22">
        <f>L12*2109.08/1520.01</f>
        <v>149.80413916364174</v>
      </c>
      <c r="N12" s="22">
        <f>SUM(M12:M12)</f>
        <v>149.80413916364174</v>
      </c>
    </row>
    <row r="13" spans="1:14" s="18" customFormat="1" ht="12" customHeight="1">
      <c r="A13" s="20"/>
      <c r="B13" s="15" t="s">
        <v>0</v>
      </c>
      <c r="C13" s="16" t="s">
        <v>16</v>
      </c>
      <c r="D13" s="1"/>
      <c r="E13" s="1"/>
      <c r="F13" s="2"/>
      <c r="G13" s="3"/>
      <c r="H13" s="20"/>
      <c r="I13" s="20"/>
      <c r="J13" s="20"/>
      <c r="K13" s="20"/>
      <c r="L13" s="20"/>
      <c r="M13" s="20"/>
      <c r="N13" s="20"/>
    </row>
    <row r="14" spans="1:14" s="18" customFormat="1" ht="12" customHeight="1">
      <c r="A14" s="20"/>
      <c r="B14" s="15" t="s">
        <v>1</v>
      </c>
      <c r="C14" s="16" t="s">
        <v>10</v>
      </c>
      <c r="D14" s="1"/>
      <c r="E14" s="1"/>
      <c r="F14" s="2"/>
      <c r="G14" s="3"/>
      <c r="H14" s="20"/>
      <c r="I14" s="20"/>
      <c r="J14" s="20"/>
      <c r="K14" s="20"/>
      <c r="L14" s="20"/>
      <c r="M14" s="20"/>
      <c r="N14" s="20"/>
    </row>
    <row r="15" spans="1:14" s="18" customFormat="1" ht="12" customHeight="1">
      <c r="A15" s="20"/>
      <c r="B15" s="15" t="s">
        <v>2</v>
      </c>
      <c r="C15" s="17" t="s">
        <v>11</v>
      </c>
      <c r="D15" s="1"/>
      <c r="E15" s="1"/>
      <c r="F15" s="2"/>
      <c r="G15" s="3"/>
      <c r="H15" s="20"/>
      <c r="I15" s="20"/>
      <c r="J15" s="20"/>
      <c r="K15" s="20"/>
      <c r="L15" s="20"/>
      <c r="M15" s="20"/>
      <c r="N15" s="20"/>
    </row>
    <row r="16" spans="1:14" s="18" customFormat="1" ht="12" customHeight="1">
      <c r="A16" s="20"/>
      <c r="B16" s="15" t="s">
        <v>3</v>
      </c>
      <c r="C16" s="16">
        <v>97805477</v>
      </c>
      <c r="D16" s="1"/>
      <c r="E16" s="1"/>
      <c r="F16" s="2"/>
      <c r="G16" s="3"/>
      <c r="H16" s="20"/>
      <c r="I16" s="20"/>
      <c r="J16" s="20"/>
      <c r="K16" s="20"/>
      <c r="L16" s="20"/>
      <c r="M16" s="20"/>
      <c r="N16" s="20"/>
    </row>
    <row r="17" spans="1:14" s="8" customFormat="1" ht="12.75">
      <c r="A17" s="4">
        <v>1</v>
      </c>
      <c r="B17" s="5" t="s">
        <v>12</v>
      </c>
      <c r="C17" s="23" t="s">
        <v>13</v>
      </c>
      <c r="D17" s="7">
        <v>7</v>
      </c>
      <c r="E17" s="7">
        <f>D17*0.9</f>
        <v>6.3</v>
      </c>
      <c r="F17" s="5">
        <v>8</v>
      </c>
      <c r="G17" s="7">
        <f>D17*F17</f>
        <v>56</v>
      </c>
      <c r="H17" s="21"/>
      <c r="I17" s="22">
        <f>E17*F17</f>
        <v>50.4</v>
      </c>
      <c r="J17" s="21"/>
      <c r="K17" s="21"/>
      <c r="L17" s="21"/>
      <c r="M17" s="21"/>
      <c r="N17" s="21"/>
    </row>
    <row r="18" spans="1:14" s="8" customFormat="1" ht="12" customHeight="1">
      <c r="A18" s="4">
        <v>2</v>
      </c>
      <c r="B18" s="5" t="s">
        <v>14</v>
      </c>
      <c r="C18" s="10" t="s">
        <v>15</v>
      </c>
      <c r="D18" s="7">
        <v>10</v>
      </c>
      <c r="E18" s="7">
        <f>D18*0.9</f>
        <v>9</v>
      </c>
      <c r="F18" s="5">
        <v>2</v>
      </c>
      <c r="G18" s="7">
        <f>D18*F18</f>
        <v>20</v>
      </c>
      <c r="H18" s="22">
        <f>SUM(G17:G18)</f>
        <v>76</v>
      </c>
      <c r="I18" s="22">
        <f>E18*F18</f>
        <v>18</v>
      </c>
      <c r="J18" s="22">
        <f>SUM(I17:I18)</f>
        <v>68.4</v>
      </c>
      <c r="K18" s="22">
        <f>J18*201.11/1411.58</f>
        <v>9.745054477960869</v>
      </c>
      <c r="L18" s="22">
        <f>SUM(J18:K18)</f>
        <v>78.14505447796087</v>
      </c>
      <c r="M18" s="22">
        <f>L18*2109.08/1520.01</f>
        <v>108.42966263273117</v>
      </c>
      <c r="N18" s="22">
        <f>SUM(M18:M18)</f>
        <v>108.42966263273117</v>
      </c>
    </row>
    <row r="19" spans="1:14" s="18" customFormat="1" ht="12" customHeight="1">
      <c r="A19" s="20"/>
      <c r="B19" s="15" t="s">
        <v>0</v>
      </c>
      <c r="C19" s="16" t="s">
        <v>17</v>
      </c>
      <c r="D19" s="1"/>
      <c r="E19" s="1"/>
      <c r="F19" s="2"/>
      <c r="G19" s="3"/>
      <c r="H19" s="20"/>
      <c r="I19" s="20"/>
      <c r="J19" s="20"/>
      <c r="K19" s="20"/>
      <c r="L19" s="20"/>
      <c r="M19" s="20"/>
      <c r="N19" s="20"/>
    </row>
    <row r="20" spans="1:14" s="18" customFormat="1" ht="12" customHeight="1">
      <c r="A20" s="20"/>
      <c r="B20" s="15" t="s">
        <v>1</v>
      </c>
      <c r="C20" s="16" t="s">
        <v>10</v>
      </c>
      <c r="D20" s="1"/>
      <c r="E20" s="1"/>
      <c r="F20" s="2"/>
      <c r="G20" s="3"/>
      <c r="H20" s="20"/>
      <c r="I20" s="20"/>
      <c r="J20" s="20"/>
      <c r="K20" s="20"/>
      <c r="L20" s="20"/>
      <c r="M20" s="20"/>
      <c r="N20" s="20"/>
    </row>
    <row r="21" spans="1:14" s="18" customFormat="1" ht="12" customHeight="1">
      <c r="A21" s="20"/>
      <c r="B21" s="15" t="s">
        <v>2</v>
      </c>
      <c r="C21" s="17" t="s">
        <v>11</v>
      </c>
      <c r="D21" s="1"/>
      <c r="E21" s="1"/>
      <c r="F21" s="2"/>
      <c r="G21" s="3"/>
      <c r="H21" s="20"/>
      <c r="I21" s="20"/>
      <c r="J21" s="20"/>
      <c r="K21" s="20"/>
      <c r="L21" s="20"/>
      <c r="M21" s="20"/>
      <c r="N21" s="20"/>
    </row>
    <row r="22" spans="1:14" s="18" customFormat="1" ht="12" customHeight="1">
      <c r="A22" s="20"/>
      <c r="B22" s="15" t="s">
        <v>3</v>
      </c>
      <c r="C22" s="16">
        <v>97805477</v>
      </c>
      <c r="D22" s="1"/>
      <c r="E22" s="1"/>
      <c r="F22" s="2"/>
      <c r="G22" s="3"/>
      <c r="H22" s="20"/>
      <c r="I22" s="20"/>
      <c r="J22" s="20"/>
      <c r="K22" s="20"/>
      <c r="L22" s="20"/>
      <c r="M22" s="20"/>
      <c r="N22" s="20"/>
    </row>
    <row r="23" spans="1:14" s="8" customFormat="1" ht="25.5">
      <c r="A23" s="4">
        <v>1</v>
      </c>
      <c r="B23" s="5" t="s">
        <v>18</v>
      </c>
      <c r="C23" s="10" t="s">
        <v>19</v>
      </c>
      <c r="D23" s="7">
        <v>5</v>
      </c>
      <c r="E23" s="7">
        <f>D23*0.9</f>
        <v>4.5</v>
      </c>
      <c r="F23" s="5">
        <v>5</v>
      </c>
      <c r="G23" s="7">
        <f>D23*F23</f>
        <v>25</v>
      </c>
      <c r="H23" s="21"/>
      <c r="I23" s="22">
        <f>E23*F23</f>
        <v>22.5</v>
      </c>
      <c r="J23" s="21"/>
      <c r="K23" s="21"/>
      <c r="L23" s="21"/>
      <c r="M23" s="21"/>
      <c r="N23" s="21"/>
    </row>
    <row r="24" spans="1:14" s="8" customFormat="1" ht="12" customHeight="1">
      <c r="A24" s="4">
        <v>2</v>
      </c>
      <c r="B24" s="5" t="s">
        <v>20</v>
      </c>
      <c r="C24" s="23" t="s">
        <v>21</v>
      </c>
      <c r="D24" s="7">
        <v>5</v>
      </c>
      <c r="E24" s="7">
        <f>D24*0.9</f>
        <v>4.5</v>
      </c>
      <c r="F24" s="5">
        <v>3</v>
      </c>
      <c r="G24" s="7">
        <f>D24*F24</f>
        <v>15</v>
      </c>
      <c r="H24" s="21"/>
      <c r="I24" s="22">
        <f>E24*F24</f>
        <v>13.5</v>
      </c>
      <c r="J24" s="21"/>
      <c r="K24" s="21"/>
      <c r="L24" s="21"/>
      <c r="M24" s="21"/>
      <c r="N24" s="21"/>
    </row>
    <row r="25" spans="1:14" s="8" customFormat="1" ht="12" customHeight="1">
      <c r="A25" s="4">
        <v>3</v>
      </c>
      <c r="B25" s="5" t="s">
        <v>22</v>
      </c>
      <c r="C25" s="23" t="s">
        <v>23</v>
      </c>
      <c r="D25" s="7">
        <v>5</v>
      </c>
      <c r="E25" s="7">
        <f>D25*0.9</f>
        <v>4.5</v>
      </c>
      <c r="F25" s="5">
        <v>3</v>
      </c>
      <c r="G25" s="7">
        <f>D25*F25</f>
        <v>15</v>
      </c>
      <c r="H25" s="21"/>
      <c r="I25" s="22">
        <f>E25*F25</f>
        <v>13.5</v>
      </c>
      <c r="J25" s="21"/>
      <c r="K25" s="21"/>
      <c r="L25" s="21"/>
      <c r="M25" s="21"/>
      <c r="N25" s="21"/>
    </row>
    <row r="26" spans="1:14" s="8" customFormat="1" ht="12" customHeight="1">
      <c r="A26" s="4">
        <v>4</v>
      </c>
      <c r="B26" s="5" t="s">
        <v>24</v>
      </c>
      <c r="C26" s="23" t="s">
        <v>25</v>
      </c>
      <c r="D26" s="7">
        <v>5</v>
      </c>
      <c r="E26" s="7">
        <f>D26*0.9</f>
        <v>4.5</v>
      </c>
      <c r="F26" s="5">
        <v>3</v>
      </c>
      <c r="G26" s="7">
        <f>D26*F26</f>
        <v>15</v>
      </c>
      <c r="H26" s="22">
        <f>SUM(G23:G26)</f>
        <v>70</v>
      </c>
      <c r="I26" s="22">
        <f>E26*F26</f>
        <v>13.5</v>
      </c>
      <c r="J26" s="22">
        <f>SUM(I23:I26)</f>
        <v>63</v>
      </c>
      <c r="K26" s="22">
        <f>J26*201.11/1411.58</f>
        <v>8.975708071806062</v>
      </c>
      <c r="L26" s="22">
        <f>SUM(J26:K26)</f>
        <v>71.97570807180607</v>
      </c>
      <c r="M26" s="22">
        <f>L26*2109.08/1520.01</f>
        <v>99.8694261090945</v>
      </c>
      <c r="N26" s="22">
        <f>SUM(M26:M26)</f>
        <v>99.8694261090945</v>
      </c>
    </row>
    <row r="27" spans="1:14" s="18" customFormat="1" ht="12" customHeight="1">
      <c r="A27" s="20"/>
      <c r="B27" s="15" t="s">
        <v>0</v>
      </c>
      <c r="C27" s="16" t="s">
        <v>34</v>
      </c>
      <c r="D27" s="1"/>
      <c r="E27" s="1"/>
      <c r="F27" s="2"/>
      <c r="G27" s="3"/>
      <c r="H27" s="20"/>
      <c r="I27" s="20"/>
      <c r="J27" s="20"/>
      <c r="K27" s="20"/>
      <c r="L27" s="20"/>
      <c r="M27" s="20"/>
      <c r="N27" s="20"/>
    </row>
    <row r="28" spans="1:14" s="18" customFormat="1" ht="12" customHeight="1">
      <c r="A28" s="20"/>
      <c r="B28" s="15" t="s">
        <v>1</v>
      </c>
      <c r="C28" s="16" t="s">
        <v>35</v>
      </c>
      <c r="D28" s="1"/>
      <c r="E28" s="1"/>
      <c r="F28" s="2"/>
      <c r="G28" s="3"/>
      <c r="H28" s="20"/>
      <c r="I28" s="20"/>
      <c r="J28" s="20"/>
      <c r="K28" s="20"/>
      <c r="L28" s="20"/>
      <c r="M28" s="20"/>
      <c r="N28" s="20"/>
    </row>
    <row r="29" spans="1:14" s="18" customFormat="1" ht="12" customHeight="1">
      <c r="A29" s="20"/>
      <c r="B29" s="15" t="s">
        <v>2</v>
      </c>
      <c r="C29" s="16" t="s">
        <v>36</v>
      </c>
      <c r="D29" s="1"/>
      <c r="E29" s="1"/>
      <c r="F29" s="2"/>
      <c r="G29" s="3"/>
      <c r="H29" s="20"/>
      <c r="I29" s="20"/>
      <c r="J29" s="20"/>
      <c r="K29" s="20"/>
      <c r="L29" s="20"/>
      <c r="M29" s="20"/>
      <c r="N29" s="20"/>
    </row>
    <row r="30" spans="1:14" s="18" customFormat="1" ht="12" customHeight="1">
      <c r="A30" s="20"/>
      <c r="B30" s="15" t="s">
        <v>3</v>
      </c>
      <c r="C30" s="16">
        <v>96806824</v>
      </c>
      <c r="D30" s="1"/>
      <c r="E30" s="1"/>
      <c r="F30" s="2"/>
      <c r="G30" s="3"/>
      <c r="H30" s="20"/>
      <c r="I30" s="20"/>
      <c r="J30" s="20"/>
      <c r="K30" s="20"/>
      <c r="L30" s="20"/>
      <c r="M30" s="20"/>
      <c r="N30" s="20"/>
    </row>
    <row r="31" spans="1:14" s="8" customFormat="1" ht="12" customHeight="1">
      <c r="A31" s="4">
        <v>1</v>
      </c>
      <c r="B31" s="13">
        <v>1555</v>
      </c>
      <c r="C31" s="14" t="s">
        <v>37</v>
      </c>
      <c r="D31" s="7">
        <v>28</v>
      </c>
      <c r="E31" s="7">
        <f>D31*0.9</f>
        <v>25.2</v>
      </c>
      <c r="F31" s="5">
        <v>1</v>
      </c>
      <c r="G31" s="7">
        <f>D31*F31</f>
        <v>28</v>
      </c>
      <c r="H31" s="21"/>
      <c r="I31" s="22">
        <f>E31*F31</f>
        <v>25.2</v>
      </c>
      <c r="J31" s="21"/>
      <c r="K31" s="21"/>
      <c r="L31" s="21"/>
      <c r="M31" s="21"/>
      <c r="N31" s="21"/>
    </row>
    <row r="32" spans="1:14" s="8" customFormat="1" ht="12" customHeight="1">
      <c r="A32" s="4">
        <v>2</v>
      </c>
      <c r="B32" s="13" t="s">
        <v>20</v>
      </c>
      <c r="C32" s="24" t="s">
        <v>21</v>
      </c>
      <c r="D32" s="7">
        <v>5</v>
      </c>
      <c r="E32" s="7">
        <f aca="true" t="shared" si="0" ref="E32:E44">D32*0.9</f>
        <v>4.5</v>
      </c>
      <c r="F32" s="5">
        <v>2</v>
      </c>
      <c r="G32" s="7">
        <f>D32*F32</f>
        <v>10</v>
      </c>
      <c r="H32" s="21"/>
      <c r="I32" s="22">
        <f>E32*F32</f>
        <v>9</v>
      </c>
      <c r="J32" s="21"/>
      <c r="K32" s="21"/>
      <c r="L32" s="21"/>
      <c r="M32" s="21"/>
      <c r="N32" s="21"/>
    </row>
    <row r="33" spans="1:14" s="8" customFormat="1" ht="12" customHeight="1">
      <c r="A33" s="4">
        <v>3</v>
      </c>
      <c r="B33" s="13" t="s">
        <v>24</v>
      </c>
      <c r="C33" s="24" t="s">
        <v>25</v>
      </c>
      <c r="D33" s="7">
        <v>5</v>
      </c>
      <c r="E33" s="7">
        <f t="shared" si="0"/>
        <v>4.5</v>
      </c>
      <c r="F33" s="5">
        <v>2</v>
      </c>
      <c r="G33" s="7">
        <f>D33*F33</f>
        <v>10</v>
      </c>
      <c r="H33" s="21"/>
      <c r="I33" s="22">
        <f aca="true" t="shared" si="1" ref="I33:I44">E33*F33</f>
        <v>9</v>
      </c>
      <c r="J33" s="21"/>
      <c r="K33" s="21"/>
      <c r="L33" s="21"/>
      <c r="M33" s="21"/>
      <c r="N33" s="21"/>
    </row>
    <row r="34" spans="1:14" s="8" customFormat="1" ht="12" customHeight="1">
      <c r="A34" s="4">
        <v>4</v>
      </c>
      <c r="B34" s="5" t="s">
        <v>57</v>
      </c>
      <c r="C34" s="6" t="s">
        <v>58</v>
      </c>
      <c r="D34" s="7">
        <v>5</v>
      </c>
      <c r="E34" s="7">
        <f t="shared" si="0"/>
        <v>4.5</v>
      </c>
      <c r="F34" s="5">
        <v>1</v>
      </c>
      <c r="G34" s="7">
        <f>D34*F34</f>
        <v>5</v>
      </c>
      <c r="H34" s="21"/>
      <c r="I34" s="22">
        <f t="shared" si="1"/>
        <v>4.5</v>
      </c>
      <c r="J34" s="21"/>
      <c r="K34" s="21"/>
      <c r="L34" s="21"/>
      <c r="M34" s="21"/>
      <c r="N34" s="21"/>
    </row>
    <row r="35" spans="1:14" s="8" customFormat="1" ht="12" customHeight="1">
      <c r="A35" s="4">
        <v>5</v>
      </c>
      <c r="B35" s="5" t="s">
        <v>59</v>
      </c>
      <c r="C35" s="6" t="s">
        <v>60</v>
      </c>
      <c r="D35" s="7">
        <v>5</v>
      </c>
      <c r="E35" s="7">
        <f t="shared" si="0"/>
        <v>4.5</v>
      </c>
      <c r="F35" s="5">
        <v>1</v>
      </c>
      <c r="G35" s="7">
        <f aca="true" t="shared" si="2" ref="G35:G44">D35*F35</f>
        <v>5</v>
      </c>
      <c r="H35" s="21"/>
      <c r="I35" s="22">
        <f t="shared" si="1"/>
        <v>4.5</v>
      </c>
      <c r="J35" s="21"/>
      <c r="K35" s="21"/>
      <c r="L35" s="21"/>
      <c r="M35" s="21"/>
      <c r="N35" s="21"/>
    </row>
    <row r="36" spans="1:14" s="8" customFormat="1" ht="12" customHeight="1">
      <c r="A36" s="4">
        <v>6</v>
      </c>
      <c r="B36" s="5" t="s">
        <v>61</v>
      </c>
      <c r="C36" s="6" t="s">
        <v>62</v>
      </c>
      <c r="D36" s="7">
        <v>5</v>
      </c>
      <c r="E36" s="7">
        <f t="shared" si="0"/>
        <v>4.5</v>
      </c>
      <c r="F36" s="5">
        <v>1</v>
      </c>
      <c r="G36" s="7">
        <f t="shared" si="2"/>
        <v>5</v>
      </c>
      <c r="H36" s="21"/>
      <c r="I36" s="22">
        <f t="shared" si="1"/>
        <v>4.5</v>
      </c>
      <c r="J36" s="21"/>
      <c r="K36" s="21"/>
      <c r="L36" s="21"/>
      <c r="M36" s="21"/>
      <c r="N36" s="21"/>
    </row>
    <row r="37" spans="1:14" s="8" customFormat="1" ht="12" customHeight="1">
      <c r="A37" s="4">
        <v>7</v>
      </c>
      <c r="B37" s="5" t="s">
        <v>63</v>
      </c>
      <c r="C37" s="6" t="s">
        <v>64</v>
      </c>
      <c r="D37" s="7">
        <v>5</v>
      </c>
      <c r="E37" s="7">
        <f t="shared" si="0"/>
        <v>4.5</v>
      </c>
      <c r="F37" s="5">
        <v>1</v>
      </c>
      <c r="G37" s="7">
        <f t="shared" si="2"/>
        <v>5</v>
      </c>
      <c r="H37" s="21"/>
      <c r="I37" s="22">
        <f t="shared" si="1"/>
        <v>4.5</v>
      </c>
      <c r="J37" s="21"/>
      <c r="K37" s="21"/>
      <c r="L37" s="21"/>
      <c r="M37" s="21"/>
      <c r="N37" s="21"/>
    </row>
    <row r="38" spans="1:14" s="8" customFormat="1" ht="12" customHeight="1">
      <c r="A38" s="4">
        <v>8</v>
      </c>
      <c r="B38" s="5" t="s">
        <v>65</v>
      </c>
      <c r="C38" s="6" t="s">
        <v>66</v>
      </c>
      <c r="D38" s="7">
        <v>5</v>
      </c>
      <c r="E38" s="7">
        <f t="shared" si="0"/>
        <v>4.5</v>
      </c>
      <c r="F38" s="5">
        <v>1</v>
      </c>
      <c r="G38" s="7">
        <f t="shared" si="2"/>
        <v>5</v>
      </c>
      <c r="H38" s="21"/>
      <c r="I38" s="22">
        <f t="shared" si="1"/>
        <v>4.5</v>
      </c>
      <c r="J38" s="21"/>
      <c r="K38" s="21"/>
      <c r="L38" s="21"/>
      <c r="M38" s="21"/>
      <c r="N38" s="21"/>
    </row>
    <row r="39" spans="1:14" s="8" customFormat="1" ht="12" customHeight="1">
      <c r="A39" s="4">
        <v>9</v>
      </c>
      <c r="B39" s="5" t="s">
        <v>67</v>
      </c>
      <c r="C39" s="6" t="s">
        <v>68</v>
      </c>
      <c r="D39" s="7">
        <v>5</v>
      </c>
      <c r="E39" s="7">
        <f t="shared" si="0"/>
        <v>4.5</v>
      </c>
      <c r="F39" s="5">
        <v>1</v>
      </c>
      <c r="G39" s="7">
        <f t="shared" si="2"/>
        <v>5</v>
      </c>
      <c r="H39" s="21"/>
      <c r="I39" s="22">
        <f t="shared" si="1"/>
        <v>4.5</v>
      </c>
      <c r="J39" s="21"/>
      <c r="K39" s="21"/>
      <c r="L39" s="21"/>
      <c r="M39" s="21"/>
      <c r="N39" s="21"/>
    </row>
    <row r="40" spans="1:14" s="8" customFormat="1" ht="12" customHeight="1">
      <c r="A40" s="4">
        <v>10</v>
      </c>
      <c r="B40" s="5" t="s">
        <v>69</v>
      </c>
      <c r="C40" s="6" t="s">
        <v>70</v>
      </c>
      <c r="D40" s="7">
        <v>5</v>
      </c>
      <c r="E40" s="7">
        <f t="shared" si="0"/>
        <v>4.5</v>
      </c>
      <c r="F40" s="5">
        <v>1</v>
      </c>
      <c r="G40" s="7">
        <f t="shared" si="2"/>
        <v>5</v>
      </c>
      <c r="H40" s="21"/>
      <c r="I40" s="22">
        <f t="shared" si="1"/>
        <v>4.5</v>
      </c>
      <c r="J40" s="21"/>
      <c r="K40" s="21"/>
      <c r="L40" s="21"/>
      <c r="M40" s="21"/>
      <c r="N40" s="21"/>
    </row>
    <row r="41" spans="1:14" s="8" customFormat="1" ht="12" customHeight="1">
      <c r="A41" s="4">
        <v>11</v>
      </c>
      <c r="B41" s="5" t="s">
        <v>71</v>
      </c>
      <c r="C41" s="6" t="s">
        <v>72</v>
      </c>
      <c r="D41" s="7">
        <v>5</v>
      </c>
      <c r="E41" s="7">
        <f t="shared" si="0"/>
        <v>4.5</v>
      </c>
      <c r="F41" s="5">
        <v>1</v>
      </c>
      <c r="G41" s="7">
        <f t="shared" si="2"/>
        <v>5</v>
      </c>
      <c r="H41" s="21"/>
      <c r="I41" s="22">
        <f t="shared" si="1"/>
        <v>4.5</v>
      </c>
      <c r="J41" s="21"/>
      <c r="K41" s="21"/>
      <c r="L41" s="21"/>
      <c r="M41" s="21"/>
      <c r="N41" s="21"/>
    </row>
    <row r="42" spans="1:14" s="8" customFormat="1" ht="12" customHeight="1">
      <c r="A42" s="4">
        <v>12</v>
      </c>
      <c r="B42" s="5" t="s">
        <v>73</v>
      </c>
      <c r="C42" s="6" t="s">
        <v>74</v>
      </c>
      <c r="D42" s="7">
        <v>5</v>
      </c>
      <c r="E42" s="7">
        <f t="shared" si="0"/>
        <v>4.5</v>
      </c>
      <c r="F42" s="5">
        <v>1</v>
      </c>
      <c r="G42" s="7">
        <f t="shared" si="2"/>
        <v>5</v>
      </c>
      <c r="H42" s="21"/>
      <c r="I42" s="22">
        <f t="shared" si="1"/>
        <v>4.5</v>
      </c>
      <c r="J42" s="21"/>
      <c r="K42" s="21"/>
      <c r="L42" s="21"/>
      <c r="M42" s="21"/>
      <c r="N42" s="21"/>
    </row>
    <row r="43" spans="1:14" s="8" customFormat="1" ht="12" customHeight="1">
      <c r="A43" s="4">
        <v>13</v>
      </c>
      <c r="B43" s="5" t="s">
        <v>75</v>
      </c>
      <c r="C43" s="6" t="s">
        <v>76</v>
      </c>
      <c r="D43" s="7">
        <v>5</v>
      </c>
      <c r="E43" s="7">
        <f t="shared" si="0"/>
        <v>4.5</v>
      </c>
      <c r="F43" s="5">
        <v>1</v>
      </c>
      <c r="G43" s="7">
        <f t="shared" si="2"/>
        <v>5</v>
      </c>
      <c r="H43" s="21"/>
      <c r="I43" s="22">
        <f t="shared" si="1"/>
        <v>4.5</v>
      </c>
      <c r="J43" s="21"/>
      <c r="K43" s="21"/>
      <c r="L43" s="21"/>
      <c r="M43" s="21"/>
      <c r="N43" s="21"/>
    </row>
    <row r="44" spans="1:14" s="8" customFormat="1" ht="12" customHeight="1">
      <c r="A44" s="4">
        <v>14</v>
      </c>
      <c r="B44" s="5" t="s">
        <v>77</v>
      </c>
      <c r="C44" s="6" t="s">
        <v>78</v>
      </c>
      <c r="D44" s="7">
        <v>5</v>
      </c>
      <c r="E44" s="7">
        <f t="shared" si="0"/>
        <v>4.5</v>
      </c>
      <c r="F44" s="5">
        <v>1</v>
      </c>
      <c r="G44" s="7">
        <f t="shared" si="2"/>
        <v>5</v>
      </c>
      <c r="H44" s="22">
        <f>SUM(G31:G44)</f>
        <v>103</v>
      </c>
      <c r="I44" s="22">
        <f t="shared" si="1"/>
        <v>4.5</v>
      </c>
      <c r="J44" s="22">
        <f>SUM(I31:I44)</f>
        <v>92.7</v>
      </c>
      <c r="K44" s="22">
        <f>J44*201.11/1411.58</f>
        <v>13.207113305657492</v>
      </c>
      <c r="L44" s="22">
        <f>SUM(J44:K44)</f>
        <v>105.90711330565749</v>
      </c>
      <c r="M44" s="22">
        <f>L44*2109.08/1520.01</f>
        <v>146.95072698909618</v>
      </c>
      <c r="N44" s="22">
        <f>SUM(M44:M44)</f>
        <v>146.95072698909618</v>
      </c>
    </row>
    <row r="45" spans="1:14" s="8" customFormat="1" ht="12" customHeight="1">
      <c r="A45" s="20"/>
      <c r="B45" s="15" t="s">
        <v>0</v>
      </c>
      <c r="C45" s="16" t="s">
        <v>96</v>
      </c>
      <c r="D45" s="1"/>
      <c r="E45" s="2"/>
      <c r="F45" s="3"/>
      <c r="G45" s="21"/>
      <c r="H45" s="22"/>
      <c r="I45" s="22"/>
      <c r="J45" s="22"/>
      <c r="K45" s="21"/>
      <c r="L45" s="21"/>
      <c r="M45" s="21"/>
      <c r="N45" s="21"/>
    </row>
    <row r="46" spans="1:14" s="8" customFormat="1" ht="12" customHeight="1">
      <c r="A46" s="20"/>
      <c r="B46" s="15" t="s">
        <v>1</v>
      </c>
      <c r="C46" s="16" t="s">
        <v>97</v>
      </c>
      <c r="D46" s="1"/>
      <c r="E46" s="2"/>
      <c r="F46" s="3"/>
      <c r="G46" s="21"/>
      <c r="H46" s="22"/>
      <c r="I46" s="22"/>
      <c r="J46" s="22"/>
      <c r="K46" s="21"/>
      <c r="L46" s="21"/>
      <c r="M46" s="21"/>
      <c r="N46" s="21"/>
    </row>
    <row r="47" spans="1:14" s="8" customFormat="1" ht="12" customHeight="1">
      <c r="A47" s="20"/>
      <c r="B47" s="15" t="s">
        <v>2</v>
      </c>
      <c r="C47" s="17" t="s">
        <v>98</v>
      </c>
      <c r="D47" s="1"/>
      <c r="E47" s="2"/>
      <c r="F47" s="3"/>
      <c r="G47" s="21"/>
      <c r="H47" s="22"/>
      <c r="I47" s="22"/>
      <c r="J47" s="22"/>
      <c r="K47" s="21"/>
      <c r="L47" s="21"/>
      <c r="M47" s="21"/>
      <c r="N47" s="21"/>
    </row>
    <row r="48" spans="1:14" s="8" customFormat="1" ht="12" customHeight="1">
      <c r="A48" s="20"/>
      <c r="B48" s="15" t="s">
        <v>3</v>
      </c>
      <c r="C48" s="16">
        <v>97220747</v>
      </c>
      <c r="D48" s="1"/>
      <c r="E48" s="3"/>
      <c r="F48" s="3"/>
      <c r="G48" s="20"/>
      <c r="H48" s="22"/>
      <c r="I48" s="22"/>
      <c r="J48" s="22"/>
      <c r="K48" s="21"/>
      <c r="L48" s="21"/>
      <c r="M48" s="21"/>
      <c r="N48" s="21"/>
    </row>
    <row r="49" spans="1:14" s="8" customFormat="1" ht="12" customHeight="1">
      <c r="A49" s="4">
        <v>1</v>
      </c>
      <c r="B49" s="5">
        <v>5815</v>
      </c>
      <c r="C49" s="6" t="s">
        <v>99</v>
      </c>
      <c r="D49" s="7">
        <v>8</v>
      </c>
      <c r="E49" s="7">
        <f>D49*0.9</f>
        <v>7.2</v>
      </c>
      <c r="F49" s="5">
        <v>1</v>
      </c>
      <c r="G49" s="7">
        <f>D49*F49</f>
        <v>8</v>
      </c>
      <c r="H49" s="21"/>
      <c r="I49" s="22">
        <f>E49*F49</f>
        <v>7.2</v>
      </c>
      <c r="J49" s="21"/>
      <c r="K49" s="21"/>
      <c r="L49" s="21"/>
      <c r="M49" s="21"/>
      <c r="N49" s="21"/>
    </row>
    <row r="50" spans="1:14" s="8" customFormat="1" ht="12" customHeight="1">
      <c r="A50" s="4">
        <v>2</v>
      </c>
      <c r="B50" s="5">
        <v>5805</v>
      </c>
      <c r="C50" s="6" t="s">
        <v>100</v>
      </c>
      <c r="D50" s="7">
        <v>8</v>
      </c>
      <c r="E50" s="7">
        <f>D50*0.9</f>
        <v>7.2</v>
      </c>
      <c r="F50" s="5">
        <v>1</v>
      </c>
      <c r="G50" s="7">
        <f>D50*F50</f>
        <v>8</v>
      </c>
      <c r="H50" s="22">
        <f>SUM(G49:G50)</f>
        <v>16</v>
      </c>
      <c r="I50" s="22">
        <f>E50*F50</f>
        <v>7.2</v>
      </c>
      <c r="J50" s="22">
        <f>SUM(I49:I50)</f>
        <v>14.4</v>
      </c>
      <c r="K50" s="22">
        <f>J50*201.11/1411.58</f>
        <v>2.0515904164128145</v>
      </c>
      <c r="L50" s="22">
        <f>SUM(J50:K50)</f>
        <v>16.451590416412813</v>
      </c>
      <c r="M50" s="22">
        <f>L50*2109.08/1520.01</f>
        <v>22.827297396364454</v>
      </c>
      <c r="N50" s="22">
        <f>SUM(M50:M50)</f>
        <v>22.827297396364454</v>
      </c>
    </row>
    <row r="51" spans="1:14" s="18" customFormat="1" ht="12" customHeight="1">
      <c r="A51" s="20"/>
      <c r="B51" s="15" t="s">
        <v>0</v>
      </c>
      <c r="C51" s="16" t="s">
        <v>38</v>
      </c>
      <c r="D51" s="1"/>
      <c r="E51" s="1"/>
      <c r="F51" s="2"/>
      <c r="G51" s="3"/>
      <c r="H51" s="21"/>
      <c r="I51" s="21"/>
      <c r="J51" s="21"/>
      <c r="K51" s="21"/>
      <c r="L51" s="21"/>
      <c r="M51" s="21"/>
      <c r="N51" s="20"/>
    </row>
    <row r="52" spans="1:14" s="18" customFormat="1" ht="12" customHeight="1">
      <c r="A52" s="20"/>
      <c r="B52" s="15" t="s">
        <v>1</v>
      </c>
      <c r="C52" s="16" t="s">
        <v>39</v>
      </c>
      <c r="D52" s="1"/>
      <c r="E52" s="1"/>
      <c r="F52" s="2"/>
      <c r="G52" s="3"/>
      <c r="H52" s="21"/>
      <c r="I52" s="20"/>
      <c r="J52" s="21"/>
      <c r="K52" s="20"/>
      <c r="L52" s="20"/>
      <c r="M52" s="20"/>
      <c r="N52" s="21"/>
    </row>
    <row r="53" spans="1:14" s="18" customFormat="1" ht="12" customHeight="1">
      <c r="A53" s="20"/>
      <c r="B53" s="15" t="s">
        <v>2</v>
      </c>
      <c r="C53" s="17" t="s">
        <v>40</v>
      </c>
      <c r="D53" s="1"/>
      <c r="E53" s="1"/>
      <c r="F53" s="2"/>
      <c r="G53" s="3"/>
      <c r="H53" s="21"/>
      <c r="I53" s="20"/>
      <c r="J53" s="21"/>
      <c r="K53" s="20"/>
      <c r="L53" s="20"/>
      <c r="M53" s="20"/>
      <c r="N53" s="20"/>
    </row>
    <row r="54" spans="1:14" s="18" customFormat="1" ht="12" customHeight="1">
      <c r="A54" s="20"/>
      <c r="B54" s="15" t="s">
        <v>3</v>
      </c>
      <c r="C54" s="16">
        <v>93809371</v>
      </c>
      <c r="D54" s="1"/>
      <c r="E54" s="1"/>
      <c r="F54" s="3"/>
      <c r="G54" s="3"/>
      <c r="H54" s="21"/>
      <c r="I54" s="21"/>
      <c r="J54" s="21"/>
      <c r="K54" s="21"/>
      <c r="L54" s="21"/>
      <c r="M54" s="21"/>
      <c r="N54" s="21"/>
    </row>
    <row r="55" spans="1:14" s="8" customFormat="1" ht="12" customHeight="1">
      <c r="A55" s="4">
        <v>1</v>
      </c>
      <c r="B55" s="5">
        <v>5758</v>
      </c>
      <c r="C55" s="6" t="s">
        <v>41</v>
      </c>
      <c r="D55" s="7">
        <v>6.25</v>
      </c>
      <c r="E55" s="7">
        <v>5.62</v>
      </c>
      <c r="F55" s="5">
        <v>15</v>
      </c>
      <c r="G55" s="7">
        <f>D55*F55</f>
        <v>93.75</v>
      </c>
      <c r="H55" s="7">
        <v>93.75</v>
      </c>
      <c r="I55" s="22">
        <f>E55*F55</f>
        <v>84.3</v>
      </c>
      <c r="J55" s="22">
        <v>84.3</v>
      </c>
      <c r="K55" s="22">
        <f>J55*201.11/1411.58</f>
        <v>12.010352229416682</v>
      </c>
      <c r="L55" s="22">
        <f>SUM(J55:K55)</f>
        <v>96.31035222941668</v>
      </c>
      <c r="M55" s="22">
        <f>L55*2109.08/1520.01</f>
        <v>133.6348035078836</v>
      </c>
      <c r="N55" s="22">
        <f>SUM(M55:M55)</f>
        <v>133.6348035078836</v>
      </c>
    </row>
    <row r="56" spans="1:14" s="18" customFormat="1" ht="12" customHeight="1">
      <c r="A56" s="20"/>
      <c r="B56" s="15" t="s">
        <v>0</v>
      </c>
      <c r="C56" s="16" t="s">
        <v>49</v>
      </c>
      <c r="D56" s="1"/>
      <c r="E56" s="1"/>
      <c r="F56" s="2"/>
      <c r="G56" s="3"/>
      <c r="H56" s="7"/>
      <c r="I56" s="25"/>
      <c r="J56" s="21"/>
      <c r="K56" s="25"/>
      <c r="L56" s="25"/>
      <c r="M56" s="25"/>
      <c r="N56" s="20"/>
    </row>
    <row r="57" spans="1:14" s="18" customFormat="1" ht="12" customHeight="1">
      <c r="A57" s="20"/>
      <c r="B57" s="15" t="s">
        <v>1</v>
      </c>
      <c r="C57" s="16" t="s">
        <v>50</v>
      </c>
      <c r="D57" s="26"/>
      <c r="E57" s="26"/>
      <c r="F57" s="26"/>
      <c r="G57" s="26"/>
      <c r="H57" s="7"/>
      <c r="I57" s="20"/>
      <c r="J57" s="21"/>
      <c r="K57" s="20"/>
      <c r="L57" s="20"/>
      <c r="M57" s="20"/>
      <c r="N57" s="20"/>
    </row>
    <row r="58" spans="1:14" s="18" customFormat="1" ht="12" customHeight="1">
      <c r="A58" s="20"/>
      <c r="B58" s="15" t="s">
        <v>2</v>
      </c>
      <c r="C58" s="17" t="s">
        <v>51</v>
      </c>
      <c r="D58" s="26"/>
      <c r="E58" s="26"/>
      <c r="F58" s="26"/>
      <c r="G58" s="26"/>
      <c r="H58" s="7"/>
      <c r="I58" s="20"/>
      <c r="J58" s="21"/>
      <c r="K58" s="20"/>
      <c r="L58" s="20"/>
      <c r="M58" s="20"/>
      <c r="N58" s="21"/>
    </row>
    <row r="59" spans="1:14" s="18" customFormat="1" ht="12" customHeight="1">
      <c r="A59" s="20"/>
      <c r="B59" s="15" t="s">
        <v>3</v>
      </c>
      <c r="C59" s="16">
        <v>97307517</v>
      </c>
      <c r="D59" s="26"/>
      <c r="E59" s="26"/>
      <c r="F59" s="26"/>
      <c r="G59" s="26"/>
      <c r="H59" s="7"/>
      <c r="I59" s="20"/>
      <c r="J59" s="7"/>
      <c r="K59" s="20"/>
      <c r="L59" s="20"/>
      <c r="M59" s="20"/>
      <c r="N59" s="20"/>
    </row>
    <row r="60" spans="1:14" s="8" customFormat="1" ht="12" customHeight="1">
      <c r="A60" s="4">
        <v>1</v>
      </c>
      <c r="B60" s="5" t="s">
        <v>52</v>
      </c>
      <c r="C60" s="6" t="s">
        <v>53</v>
      </c>
      <c r="D60" s="7">
        <v>6</v>
      </c>
      <c r="E60" s="7">
        <f>D60*0.9</f>
        <v>5.4</v>
      </c>
      <c r="F60" s="5">
        <v>1</v>
      </c>
      <c r="G60" s="7">
        <f>D60*F60</f>
        <v>6</v>
      </c>
      <c r="H60" s="7">
        <v>6</v>
      </c>
      <c r="I60" s="22">
        <f>E60*F60</f>
        <v>5.4</v>
      </c>
      <c r="J60" s="22">
        <v>5.4</v>
      </c>
      <c r="K60" s="22">
        <f>J60*201.11/1411.58</f>
        <v>0.7693464061548054</v>
      </c>
      <c r="L60" s="22">
        <f>SUM(J60:K60)</f>
        <v>6.169346406154806</v>
      </c>
      <c r="M60" s="22">
        <f>L60*2109.08/1520.01</f>
        <v>8.560236523636672</v>
      </c>
      <c r="N60" s="22">
        <f>SUM(M60:M60)</f>
        <v>8.560236523636672</v>
      </c>
    </row>
    <row r="61" spans="1:14" s="18" customFormat="1" ht="12" customHeight="1">
      <c r="A61" s="20"/>
      <c r="B61" s="15" t="s">
        <v>0</v>
      </c>
      <c r="C61" s="16" t="s">
        <v>110</v>
      </c>
      <c r="D61" s="1"/>
      <c r="E61" s="1"/>
      <c r="F61" s="2"/>
      <c r="G61" s="3"/>
      <c r="H61" s="20"/>
      <c r="I61" s="21"/>
      <c r="J61" s="20"/>
      <c r="K61" s="21"/>
      <c r="L61" s="21"/>
      <c r="M61" s="21"/>
      <c r="N61" s="20"/>
    </row>
    <row r="62" spans="1:14" s="18" customFormat="1" ht="12" customHeight="1">
      <c r="A62" s="20"/>
      <c r="B62" s="15" t="s">
        <v>1</v>
      </c>
      <c r="C62" s="16" t="s">
        <v>45</v>
      </c>
      <c r="D62" s="1"/>
      <c r="E62" s="1"/>
      <c r="F62" s="2"/>
      <c r="G62" s="3"/>
      <c r="H62" s="20"/>
      <c r="I62" s="21"/>
      <c r="J62" s="20"/>
      <c r="K62" s="21"/>
      <c r="L62" s="21"/>
      <c r="M62" s="21"/>
      <c r="N62" s="20"/>
    </row>
    <row r="63" spans="1:14" s="18" customFormat="1" ht="12" customHeight="1">
      <c r="A63" s="20"/>
      <c r="B63" s="15" t="s">
        <v>2</v>
      </c>
      <c r="C63" s="17" t="s">
        <v>46</v>
      </c>
      <c r="D63" s="1"/>
      <c r="E63" s="1"/>
      <c r="F63" s="2"/>
      <c r="G63" s="3"/>
      <c r="H63" s="20"/>
      <c r="I63" s="27"/>
      <c r="J63" s="20"/>
      <c r="K63" s="27"/>
      <c r="L63" s="27"/>
      <c r="M63" s="27"/>
      <c r="N63" s="20"/>
    </row>
    <row r="64" spans="1:14" s="18" customFormat="1" ht="12" customHeight="1">
      <c r="A64" s="20"/>
      <c r="B64" s="15" t="s">
        <v>3</v>
      </c>
      <c r="C64" s="16" t="s">
        <v>47</v>
      </c>
      <c r="D64" s="1"/>
      <c r="E64" s="1"/>
      <c r="F64" s="2"/>
      <c r="G64" s="3"/>
      <c r="H64" s="20"/>
      <c r="I64" s="27"/>
      <c r="J64" s="20"/>
      <c r="K64" s="27"/>
      <c r="L64" s="27"/>
      <c r="M64" s="27"/>
      <c r="N64" s="20"/>
    </row>
    <row r="65" spans="1:14" s="8" customFormat="1" ht="12" customHeight="1">
      <c r="A65" s="4">
        <v>1</v>
      </c>
      <c r="B65" s="5" t="s">
        <v>43</v>
      </c>
      <c r="C65" s="6" t="s">
        <v>44</v>
      </c>
      <c r="D65" s="7">
        <v>60</v>
      </c>
      <c r="E65" s="7">
        <f>D65*0.9</f>
        <v>54</v>
      </c>
      <c r="F65" s="5">
        <v>1</v>
      </c>
      <c r="G65" s="7">
        <f>D65*F65</f>
        <v>60</v>
      </c>
      <c r="H65" s="7">
        <v>60</v>
      </c>
      <c r="I65" s="22">
        <f>E65*F65</f>
        <v>54</v>
      </c>
      <c r="J65" s="22">
        <v>54</v>
      </c>
      <c r="K65" s="22">
        <f>J65*201.11/1411.58</f>
        <v>7.693464061548053</v>
      </c>
      <c r="L65" s="22">
        <f>SUM(J65:K65)</f>
        <v>61.693464061548056</v>
      </c>
      <c r="M65" s="22">
        <f>L65*2109.08/1520.01</f>
        <v>85.60236523636671</v>
      </c>
      <c r="N65" s="22">
        <f>SUM(M65:M65)</f>
        <v>85.60236523636671</v>
      </c>
    </row>
    <row r="66" spans="1:14" s="18" customFormat="1" ht="12" customHeight="1">
      <c r="A66" s="20"/>
      <c r="B66" s="15" t="s">
        <v>0</v>
      </c>
      <c r="C66" s="16"/>
      <c r="D66" s="1"/>
      <c r="E66" s="1"/>
      <c r="F66" s="2"/>
      <c r="G66" s="3"/>
      <c r="H66" s="20"/>
      <c r="I66" s="21"/>
      <c r="J66" s="20"/>
      <c r="K66" s="21"/>
      <c r="L66" s="21"/>
      <c r="M66" s="21"/>
      <c r="N66" s="20"/>
    </row>
    <row r="67" spans="1:14" s="18" customFormat="1" ht="12" customHeight="1">
      <c r="A67" s="20"/>
      <c r="B67" s="15" t="s">
        <v>1</v>
      </c>
      <c r="C67" s="16" t="s">
        <v>45</v>
      </c>
      <c r="D67" s="1"/>
      <c r="E67" s="1"/>
      <c r="F67" s="2"/>
      <c r="G67" s="3"/>
      <c r="H67" s="20"/>
      <c r="I67" s="21"/>
      <c r="J67" s="20"/>
      <c r="K67" s="21"/>
      <c r="L67" s="21"/>
      <c r="M67" s="21"/>
      <c r="N67" s="20"/>
    </row>
    <row r="68" spans="1:14" s="18" customFormat="1" ht="12" customHeight="1">
      <c r="A68" s="20"/>
      <c r="B68" s="15" t="s">
        <v>2</v>
      </c>
      <c r="C68" s="17" t="s">
        <v>46</v>
      </c>
      <c r="D68" s="1"/>
      <c r="E68" s="1"/>
      <c r="F68" s="2"/>
      <c r="G68" s="3"/>
      <c r="H68" s="20"/>
      <c r="I68" s="27"/>
      <c r="J68" s="20"/>
      <c r="K68" s="27"/>
      <c r="L68" s="27"/>
      <c r="M68" s="27"/>
      <c r="N68" s="20"/>
    </row>
    <row r="69" spans="1:14" s="18" customFormat="1" ht="12" customHeight="1">
      <c r="A69" s="20"/>
      <c r="B69" s="15" t="s">
        <v>3</v>
      </c>
      <c r="C69" s="16" t="s">
        <v>47</v>
      </c>
      <c r="D69" s="1"/>
      <c r="E69" s="1"/>
      <c r="F69" s="2"/>
      <c r="G69" s="3"/>
      <c r="H69" s="20"/>
      <c r="I69" s="27"/>
      <c r="J69" s="20"/>
      <c r="K69" s="27"/>
      <c r="L69" s="27"/>
      <c r="M69" s="27"/>
      <c r="N69" s="20"/>
    </row>
    <row r="70" spans="1:14" s="8" customFormat="1" ht="12" customHeight="1">
      <c r="A70" s="4">
        <v>1</v>
      </c>
      <c r="B70" s="5">
        <v>538</v>
      </c>
      <c r="C70" s="6" t="s">
        <v>48</v>
      </c>
      <c r="D70" s="7">
        <v>2</v>
      </c>
      <c r="E70" s="7">
        <f>D70*0.9</f>
        <v>1.8</v>
      </c>
      <c r="F70" s="5">
        <v>2</v>
      </c>
      <c r="G70" s="7">
        <f>D70*F70</f>
        <v>4</v>
      </c>
      <c r="H70" s="21"/>
      <c r="I70" s="22">
        <f>E70*F70</f>
        <v>3.6</v>
      </c>
      <c r="J70" s="21"/>
      <c r="K70" s="27"/>
      <c r="L70" s="27"/>
      <c r="M70" s="27"/>
      <c r="N70" s="21"/>
    </row>
    <row r="71" spans="1:14" s="8" customFormat="1" ht="12" customHeight="1">
      <c r="A71" s="4">
        <v>2</v>
      </c>
      <c r="B71" s="5">
        <v>537</v>
      </c>
      <c r="C71" s="6" t="s">
        <v>54</v>
      </c>
      <c r="D71" s="7">
        <v>2</v>
      </c>
      <c r="E71" s="7">
        <f>D71*0.9</f>
        <v>1.8</v>
      </c>
      <c r="F71" s="5">
        <v>5</v>
      </c>
      <c r="G71" s="7">
        <f>D71*F71</f>
        <v>10</v>
      </c>
      <c r="H71" s="22">
        <f>SUM(G70:G71)</f>
        <v>14</v>
      </c>
      <c r="I71" s="22">
        <f>E71*F71</f>
        <v>9</v>
      </c>
      <c r="J71" s="22">
        <f>SUM(I70:I71)</f>
        <v>12.6</v>
      </c>
      <c r="K71" s="22">
        <f>J71*201.11/1411.58</f>
        <v>1.7951416143612122</v>
      </c>
      <c r="L71" s="22">
        <f>SUM(J71:K71)</f>
        <v>14.395141614361211</v>
      </c>
      <c r="M71" s="22">
        <f>L71*2109.08/1520.01</f>
        <v>19.973885221818897</v>
      </c>
      <c r="N71" s="22">
        <f>SUM(M71:M71)</f>
        <v>19.973885221818897</v>
      </c>
    </row>
    <row r="72" spans="1:14" s="28" customFormat="1" ht="12" customHeight="1">
      <c r="A72" s="20"/>
      <c r="B72" s="15" t="s">
        <v>0</v>
      </c>
      <c r="C72" s="17" t="s">
        <v>31</v>
      </c>
      <c r="D72" s="1"/>
      <c r="E72" s="1"/>
      <c r="F72" s="2"/>
      <c r="G72" s="3"/>
      <c r="H72" s="21"/>
      <c r="I72" s="27"/>
      <c r="J72" s="21"/>
      <c r="K72" s="27"/>
      <c r="L72" s="27"/>
      <c r="M72" s="27"/>
      <c r="N72" s="27"/>
    </row>
    <row r="73" spans="1:14" s="28" customFormat="1" ht="12" customHeight="1">
      <c r="A73" s="20"/>
      <c r="B73" s="15" t="s">
        <v>1</v>
      </c>
      <c r="C73" s="16" t="s">
        <v>32</v>
      </c>
      <c r="D73" s="1"/>
      <c r="E73" s="1"/>
      <c r="F73" s="2"/>
      <c r="G73" s="3"/>
      <c r="H73" s="21"/>
      <c r="I73" s="25"/>
      <c r="J73" s="21"/>
      <c r="K73" s="25"/>
      <c r="L73" s="25"/>
      <c r="M73" s="25"/>
      <c r="N73" s="27"/>
    </row>
    <row r="74" spans="1:14" s="28" customFormat="1" ht="12" customHeight="1">
      <c r="A74" s="20"/>
      <c r="B74" s="15" t="s">
        <v>2</v>
      </c>
      <c r="C74" s="17" t="s">
        <v>33</v>
      </c>
      <c r="D74" s="1"/>
      <c r="E74" s="1"/>
      <c r="F74" s="2"/>
      <c r="G74" s="3"/>
      <c r="H74" s="21"/>
      <c r="I74" s="21"/>
      <c r="J74" s="21"/>
      <c r="K74" s="21"/>
      <c r="L74" s="21"/>
      <c r="M74" s="21"/>
      <c r="N74" s="27"/>
    </row>
    <row r="75" spans="1:14" s="28" customFormat="1" ht="12" customHeight="1">
      <c r="A75" s="20"/>
      <c r="B75" s="15" t="s">
        <v>3</v>
      </c>
      <c r="C75" s="16">
        <v>94792018</v>
      </c>
      <c r="D75" s="1"/>
      <c r="E75" s="1"/>
      <c r="F75" s="2"/>
      <c r="G75" s="3"/>
      <c r="H75" s="21"/>
      <c r="I75" s="25"/>
      <c r="J75" s="21"/>
      <c r="K75" s="25"/>
      <c r="L75" s="25"/>
      <c r="M75" s="25"/>
      <c r="N75" s="27"/>
    </row>
    <row r="76" spans="1:14" s="28" customFormat="1" ht="12" customHeight="1">
      <c r="A76" s="11">
        <v>1</v>
      </c>
      <c r="B76" s="11">
        <v>322</v>
      </c>
      <c r="C76" s="51" t="s">
        <v>42</v>
      </c>
      <c r="D76" s="12">
        <v>100</v>
      </c>
      <c r="E76" s="12">
        <v>80</v>
      </c>
      <c r="F76" s="11">
        <v>1</v>
      </c>
      <c r="G76" s="12">
        <f>D76*F76</f>
        <v>100</v>
      </c>
      <c r="H76" s="12">
        <v>100</v>
      </c>
      <c r="I76" s="22">
        <f>E76*F76</f>
        <v>80</v>
      </c>
      <c r="J76" s="22">
        <v>80</v>
      </c>
      <c r="K76" s="22">
        <f>J76*201.11/1411.58</f>
        <v>11.397724535626747</v>
      </c>
      <c r="L76" s="22">
        <f>SUM(J76:K76)</f>
        <v>91.39772453562675</v>
      </c>
      <c r="M76" s="22">
        <f>L76*2109.08/1520.01</f>
        <v>126.81831886869143</v>
      </c>
      <c r="N76" s="22">
        <f>SUM(M76:M76)</f>
        <v>126.81831886869143</v>
      </c>
    </row>
    <row r="77" spans="1:14" ht="15">
      <c r="A77" s="11"/>
      <c r="B77" s="11"/>
      <c r="C77" s="51"/>
      <c r="D77" s="12"/>
      <c r="E77" s="12"/>
      <c r="F77" s="11"/>
      <c r="G77" s="12"/>
      <c r="H77" s="27"/>
      <c r="I77" s="25"/>
      <c r="J77" s="27"/>
      <c r="K77" s="25"/>
      <c r="L77" s="25"/>
      <c r="M77" s="25"/>
      <c r="N77" s="25"/>
    </row>
    <row r="78" spans="1:14" s="8" customFormat="1" ht="12" customHeight="1">
      <c r="A78" s="11"/>
      <c r="B78" s="11"/>
      <c r="C78" s="51"/>
      <c r="D78" s="12"/>
      <c r="E78" s="12"/>
      <c r="F78" s="11"/>
      <c r="G78" s="12"/>
      <c r="H78" s="27"/>
      <c r="I78" s="25"/>
      <c r="J78" s="27"/>
      <c r="K78" s="25"/>
      <c r="L78" s="25"/>
      <c r="M78" s="25"/>
      <c r="N78" s="21"/>
    </row>
    <row r="79" spans="1:14" ht="15">
      <c r="A79" s="11"/>
      <c r="B79" s="11"/>
      <c r="C79" s="51"/>
      <c r="D79" s="12"/>
      <c r="E79" s="12"/>
      <c r="F79" s="11"/>
      <c r="G79" s="12"/>
      <c r="H79" s="27"/>
      <c r="I79" s="25"/>
      <c r="J79" s="27"/>
      <c r="K79" s="25"/>
      <c r="L79" s="25"/>
      <c r="M79" s="25"/>
      <c r="N79" s="25"/>
    </row>
    <row r="80" spans="1:14" ht="15">
      <c r="A80" s="11"/>
      <c r="B80" s="11"/>
      <c r="C80" s="51"/>
      <c r="D80" s="12"/>
      <c r="E80" s="12"/>
      <c r="F80" s="11"/>
      <c r="G80" s="12"/>
      <c r="H80" s="27"/>
      <c r="I80" s="25"/>
      <c r="J80" s="27"/>
      <c r="K80" s="25"/>
      <c r="L80" s="25"/>
      <c r="M80" s="25"/>
      <c r="N80" s="25"/>
    </row>
    <row r="81" spans="1:14" s="18" customFormat="1" ht="12" customHeight="1">
      <c r="A81" s="20"/>
      <c r="B81" s="15" t="s">
        <v>0</v>
      </c>
      <c r="C81" s="16" t="s">
        <v>107</v>
      </c>
      <c r="D81" s="1"/>
      <c r="E81" s="2"/>
      <c r="F81" s="9"/>
      <c r="G81" s="20"/>
      <c r="H81" s="20"/>
      <c r="I81" s="30"/>
      <c r="J81" s="20"/>
      <c r="K81" s="30"/>
      <c r="L81" s="30"/>
      <c r="M81" s="30"/>
      <c r="N81" s="31"/>
    </row>
    <row r="82" spans="1:14" s="18" customFormat="1" ht="12" customHeight="1">
      <c r="A82" s="20"/>
      <c r="B82" s="15" t="s">
        <v>1</v>
      </c>
      <c r="C82" s="16" t="s">
        <v>108</v>
      </c>
      <c r="D82" s="1"/>
      <c r="E82" s="2"/>
      <c r="F82" s="9"/>
      <c r="G82" s="20"/>
      <c r="H82" s="20"/>
      <c r="I82" s="30"/>
      <c r="J82" s="20"/>
      <c r="K82" s="30"/>
      <c r="L82" s="30"/>
      <c r="M82" s="30"/>
      <c r="N82" s="31"/>
    </row>
    <row r="83" spans="1:14" s="8" customFormat="1" ht="12" customHeight="1">
      <c r="A83" s="20"/>
      <c r="B83" s="15" t="s">
        <v>2</v>
      </c>
      <c r="C83" s="17" t="s">
        <v>109</v>
      </c>
      <c r="D83" s="1"/>
      <c r="E83" s="2"/>
      <c r="F83" s="9"/>
      <c r="G83" s="20"/>
      <c r="H83" s="20"/>
      <c r="I83" s="30"/>
      <c r="J83" s="20"/>
      <c r="K83" s="30"/>
      <c r="L83" s="30"/>
      <c r="M83" s="30"/>
      <c r="N83" s="31"/>
    </row>
    <row r="84" spans="1:14" s="18" customFormat="1" ht="12" customHeight="1">
      <c r="A84" s="20"/>
      <c r="B84" s="15" t="s">
        <v>3</v>
      </c>
      <c r="C84" s="16">
        <v>93888170</v>
      </c>
      <c r="D84" s="1"/>
      <c r="E84" s="2"/>
      <c r="F84" s="9"/>
      <c r="G84" s="20"/>
      <c r="H84" s="20"/>
      <c r="I84" s="30"/>
      <c r="J84" s="20"/>
      <c r="K84" s="32"/>
      <c r="L84" s="32"/>
      <c r="M84" s="32"/>
      <c r="N84" s="31"/>
    </row>
    <row r="85" spans="1:14" s="8" customFormat="1" ht="12" customHeight="1">
      <c r="A85" s="4">
        <v>1</v>
      </c>
      <c r="B85" s="5">
        <v>382</v>
      </c>
      <c r="C85" s="6" t="s">
        <v>104</v>
      </c>
      <c r="D85" s="7">
        <v>90</v>
      </c>
      <c r="E85" s="7">
        <f>D85*0.9</f>
        <v>81</v>
      </c>
      <c r="F85" s="5">
        <v>1</v>
      </c>
      <c r="G85" s="7">
        <f>D85*F85</f>
        <v>90</v>
      </c>
      <c r="H85" s="7">
        <v>90</v>
      </c>
      <c r="I85" s="22">
        <f>E85*F85</f>
        <v>81</v>
      </c>
      <c r="J85" s="22">
        <v>81</v>
      </c>
      <c r="K85" s="22">
        <f>J85*201.11/1411.58</f>
        <v>11.54019609232208</v>
      </c>
      <c r="L85" s="22">
        <f>SUM(J85:K85)</f>
        <v>92.54019609232208</v>
      </c>
      <c r="M85" s="22">
        <f>L85*2109.08/1520.01</f>
        <v>128.40354785455006</v>
      </c>
      <c r="N85" s="22">
        <f>SUM(M85:M85)</f>
        <v>128.40354785455006</v>
      </c>
    </row>
    <row r="86" spans="1:14" s="18" customFormat="1" ht="12" customHeight="1">
      <c r="A86" s="20"/>
      <c r="B86" s="15" t="s">
        <v>0</v>
      </c>
      <c r="C86" s="16" t="s">
        <v>111</v>
      </c>
      <c r="D86" s="1"/>
      <c r="E86" s="2"/>
      <c r="F86" s="9"/>
      <c r="G86" s="20"/>
      <c r="H86" s="20"/>
      <c r="I86" s="30"/>
      <c r="J86" s="20"/>
      <c r="K86" s="30"/>
      <c r="L86" s="30"/>
      <c r="M86" s="30"/>
      <c r="N86" s="31"/>
    </row>
    <row r="87" spans="1:14" s="18" customFormat="1" ht="12" customHeight="1">
      <c r="A87" s="20"/>
      <c r="B87" s="15" t="s">
        <v>1</v>
      </c>
      <c r="C87" s="16" t="s">
        <v>112</v>
      </c>
      <c r="D87" s="1"/>
      <c r="E87" s="2"/>
      <c r="F87" s="9"/>
      <c r="G87" s="20"/>
      <c r="H87" s="20"/>
      <c r="I87" s="30"/>
      <c r="J87" s="20"/>
      <c r="K87" s="30"/>
      <c r="L87" s="30"/>
      <c r="M87" s="30"/>
      <c r="N87" s="31"/>
    </row>
    <row r="88" spans="1:14" s="8" customFormat="1" ht="12" customHeight="1">
      <c r="A88" s="20"/>
      <c r="B88" s="15" t="s">
        <v>2</v>
      </c>
      <c r="C88" s="17" t="s">
        <v>113</v>
      </c>
      <c r="D88" s="1"/>
      <c r="E88" s="2"/>
      <c r="F88" s="9"/>
      <c r="G88" s="20"/>
      <c r="H88" s="20"/>
      <c r="I88" s="30"/>
      <c r="J88" s="20"/>
      <c r="K88" s="30"/>
      <c r="L88" s="30"/>
      <c r="M88" s="30"/>
      <c r="N88" s="31"/>
    </row>
    <row r="89" spans="1:14" s="18" customFormat="1" ht="12" customHeight="1">
      <c r="A89" s="20"/>
      <c r="B89" s="15" t="s">
        <v>3</v>
      </c>
      <c r="C89" s="16">
        <v>97602781</v>
      </c>
      <c r="D89" s="1"/>
      <c r="E89" s="2"/>
      <c r="F89" s="9"/>
      <c r="G89" s="20"/>
      <c r="H89" s="20"/>
      <c r="I89" s="30"/>
      <c r="J89" s="20"/>
      <c r="K89" s="32"/>
      <c r="L89" s="32"/>
      <c r="M89" s="32"/>
      <c r="N89" s="31"/>
    </row>
    <row r="90" spans="1:14" s="8" customFormat="1" ht="12" customHeight="1">
      <c r="A90" s="4">
        <v>1</v>
      </c>
      <c r="B90" s="5" t="s">
        <v>43</v>
      </c>
      <c r="C90" s="6" t="s">
        <v>44</v>
      </c>
      <c r="D90" s="7">
        <v>60</v>
      </c>
      <c r="E90" s="7">
        <v>54</v>
      </c>
      <c r="F90" s="5">
        <v>2</v>
      </c>
      <c r="G90" s="7">
        <f>D90*F90</f>
        <v>120</v>
      </c>
      <c r="H90" s="7">
        <v>120</v>
      </c>
      <c r="I90" s="22">
        <f>E90*F90</f>
        <v>108</v>
      </c>
      <c r="J90" s="22">
        <v>108</v>
      </c>
      <c r="K90" s="22">
        <f>J90*201.11/1411.58</f>
        <v>15.386928123096107</v>
      </c>
      <c r="L90" s="22">
        <f>SUM(J90:K90)</f>
        <v>123.38692812309611</v>
      </c>
      <c r="M90" s="22">
        <f>L90*2109.08/1520.01</f>
        <v>171.20473047273342</v>
      </c>
      <c r="N90" s="22">
        <f>SUM(M90:M90)</f>
        <v>171.20473047273342</v>
      </c>
    </row>
    <row r="91" spans="1:14" s="18" customFormat="1" ht="12" customHeight="1">
      <c r="A91" s="20"/>
      <c r="B91" s="15" t="s">
        <v>0</v>
      </c>
      <c r="C91" s="16" t="s">
        <v>101</v>
      </c>
      <c r="D91" s="1"/>
      <c r="E91" s="2"/>
      <c r="F91" s="9"/>
      <c r="G91" s="20"/>
      <c r="H91" s="20"/>
      <c r="I91" s="30"/>
      <c r="J91" s="20"/>
      <c r="K91" s="30"/>
      <c r="L91" s="30"/>
      <c r="M91" s="30"/>
      <c r="N91" s="31"/>
    </row>
    <row r="92" spans="1:14" s="18" customFormat="1" ht="12" customHeight="1">
      <c r="A92" s="20"/>
      <c r="B92" s="15" t="s">
        <v>1</v>
      </c>
      <c r="C92" s="16" t="s">
        <v>102</v>
      </c>
      <c r="D92" s="1"/>
      <c r="E92" s="2"/>
      <c r="F92" s="9"/>
      <c r="G92" s="20"/>
      <c r="H92" s="20"/>
      <c r="I92" s="30"/>
      <c r="J92" s="20"/>
      <c r="K92" s="30"/>
      <c r="L92" s="30"/>
      <c r="M92" s="30"/>
      <c r="N92" s="31"/>
    </row>
    <row r="93" spans="1:14" s="8" customFormat="1" ht="12" customHeight="1">
      <c r="A93" s="20"/>
      <c r="B93" s="15" t="s">
        <v>2</v>
      </c>
      <c r="C93" s="17" t="s">
        <v>103</v>
      </c>
      <c r="D93" s="1"/>
      <c r="E93" s="2"/>
      <c r="F93" s="9"/>
      <c r="G93" s="20"/>
      <c r="H93" s="20"/>
      <c r="I93" s="30"/>
      <c r="J93" s="20"/>
      <c r="K93" s="30"/>
      <c r="L93" s="30"/>
      <c r="M93" s="30"/>
      <c r="N93" s="31"/>
    </row>
    <row r="94" spans="1:14" s="18" customFormat="1" ht="12" customHeight="1">
      <c r="A94" s="20"/>
      <c r="B94" s="15" t="s">
        <v>3</v>
      </c>
      <c r="C94" s="16">
        <v>97602781</v>
      </c>
      <c r="D94" s="1"/>
      <c r="E94" s="2"/>
      <c r="F94" s="9"/>
      <c r="G94" s="20"/>
      <c r="H94" s="20"/>
      <c r="I94" s="30"/>
      <c r="J94" s="20"/>
      <c r="K94" s="32"/>
      <c r="L94" s="32"/>
      <c r="M94" s="32"/>
      <c r="N94" s="31"/>
    </row>
    <row r="95" spans="1:14" s="8" customFormat="1" ht="12" customHeight="1">
      <c r="A95" s="4">
        <v>1</v>
      </c>
      <c r="B95" s="5">
        <v>382</v>
      </c>
      <c r="C95" s="6" t="s">
        <v>104</v>
      </c>
      <c r="D95" s="7">
        <v>90</v>
      </c>
      <c r="E95" s="7">
        <f>D95*0.9</f>
        <v>81</v>
      </c>
      <c r="F95" s="5">
        <v>1</v>
      </c>
      <c r="G95" s="7">
        <f>D95*F95</f>
        <v>90</v>
      </c>
      <c r="H95" s="7">
        <v>90</v>
      </c>
      <c r="I95" s="22">
        <f>E95*F95</f>
        <v>81</v>
      </c>
      <c r="J95" s="22">
        <v>81</v>
      </c>
      <c r="K95" s="22">
        <f>J95*201.11/1411.58</f>
        <v>11.54019609232208</v>
      </c>
      <c r="L95" s="22">
        <f>SUM(J95:K95)</f>
        <v>92.54019609232208</v>
      </c>
      <c r="M95" s="22">
        <f>L95*2109.08/1520.01</f>
        <v>128.40354785455006</v>
      </c>
      <c r="N95" s="22">
        <f>SUM(M95:M95)</f>
        <v>128.40354785455006</v>
      </c>
    </row>
    <row r="96" spans="1:14" ht="15">
      <c r="A96" s="25"/>
      <c r="B96" s="25"/>
      <c r="C96" s="16" t="s">
        <v>30</v>
      </c>
      <c r="D96" s="25"/>
      <c r="E96" s="25"/>
      <c r="F96" s="25"/>
      <c r="G96" s="25"/>
      <c r="H96" s="27"/>
      <c r="I96" s="21"/>
      <c r="J96" s="27"/>
      <c r="K96" s="21"/>
      <c r="L96" s="21"/>
      <c r="M96" s="21"/>
      <c r="N96" s="25"/>
    </row>
    <row r="97" spans="1:14" s="8" customFormat="1" ht="12" customHeight="1">
      <c r="A97" s="4">
        <v>1</v>
      </c>
      <c r="B97" s="5">
        <v>375</v>
      </c>
      <c r="C97" s="6" t="s">
        <v>29</v>
      </c>
      <c r="D97" s="7">
        <v>12</v>
      </c>
      <c r="E97" s="7">
        <f>D97*0.9</f>
        <v>10.8</v>
      </c>
      <c r="F97" s="5">
        <v>1</v>
      </c>
      <c r="G97" s="7">
        <f aca="true" t="shared" si="3" ref="G97:G106">D97*F97</f>
        <v>12</v>
      </c>
      <c r="H97" s="27"/>
      <c r="I97" s="22">
        <f aca="true" t="shared" si="4" ref="I97:I106">E97*F97</f>
        <v>10.8</v>
      </c>
      <c r="J97" s="27"/>
      <c r="K97" s="25"/>
      <c r="L97" s="25"/>
      <c r="M97" s="25"/>
      <c r="N97" s="25"/>
    </row>
    <row r="98" spans="1:14" s="8" customFormat="1" ht="12" customHeight="1">
      <c r="A98" s="4">
        <v>3</v>
      </c>
      <c r="B98" s="5">
        <v>5757</v>
      </c>
      <c r="C98" s="6" t="s">
        <v>56</v>
      </c>
      <c r="D98" s="7">
        <v>6.25</v>
      </c>
      <c r="E98" s="7">
        <v>5.62</v>
      </c>
      <c r="F98" s="5">
        <v>12</v>
      </c>
      <c r="G98" s="7">
        <f t="shared" si="3"/>
        <v>75</v>
      </c>
      <c r="H98" s="27"/>
      <c r="I98" s="22">
        <f t="shared" si="4"/>
        <v>67.44</v>
      </c>
      <c r="J98" s="27"/>
      <c r="K98" s="25"/>
      <c r="L98" s="25"/>
      <c r="M98" s="25"/>
      <c r="N98" s="25"/>
    </row>
    <row r="99" spans="1:14" s="8" customFormat="1" ht="12" customHeight="1">
      <c r="A99" s="4">
        <v>4</v>
      </c>
      <c r="B99" s="5">
        <v>5758</v>
      </c>
      <c r="C99" s="6" t="s">
        <v>41</v>
      </c>
      <c r="D99" s="7">
        <v>6.25</v>
      </c>
      <c r="E99" s="7">
        <v>5.62</v>
      </c>
      <c r="F99" s="5">
        <v>10</v>
      </c>
      <c r="G99" s="7">
        <f t="shared" si="3"/>
        <v>62.5</v>
      </c>
      <c r="H99" s="21"/>
      <c r="I99" s="22">
        <f t="shared" si="4"/>
        <v>56.2</v>
      </c>
      <c r="J99" s="21"/>
      <c r="K99" s="25"/>
      <c r="L99" s="25"/>
      <c r="M99" s="25"/>
      <c r="N99" s="21"/>
    </row>
    <row r="100" spans="1:14" s="8" customFormat="1" ht="12" customHeight="1">
      <c r="A100" s="4">
        <v>5</v>
      </c>
      <c r="B100" s="5" t="s">
        <v>43</v>
      </c>
      <c r="C100" s="6" t="s">
        <v>44</v>
      </c>
      <c r="D100" s="7">
        <v>60</v>
      </c>
      <c r="E100" s="7">
        <f aca="true" t="shared" si="5" ref="E100:E106">D100*0.9</f>
        <v>54</v>
      </c>
      <c r="F100" s="5">
        <v>5</v>
      </c>
      <c r="G100" s="7">
        <f t="shared" si="3"/>
        <v>300</v>
      </c>
      <c r="H100" s="27"/>
      <c r="I100" s="22">
        <f t="shared" si="4"/>
        <v>270</v>
      </c>
      <c r="J100" s="27"/>
      <c r="K100" s="25"/>
      <c r="L100" s="25"/>
      <c r="M100" s="25"/>
      <c r="N100" s="25"/>
    </row>
    <row r="101" spans="1:14" s="8" customFormat="1" ht="12" customHeight="1">
      <c r="A101" s="4">
        <v>6</v>
      </c>
      <c r="B101" s="5">
        <v>1555</v>
      </c>
      <c r="C101" s="6" t="s">
        <v>37</v>
      </c>
      <c r="D101" s="7">
        <v>28</v>
      </c>
      <c r="E101" s="7">
        <f t="shared" si="5"/>
        <v>25.2</v>
      </c>
      <c r="F101" s="5">
        <v>1</v>
      </c>
      <c r="G101" s="7">
        <f t="shared" si="3"/>
        <v>28</v>
      </c>
      <c r="H101" s="27"/>
      <c r="I101" s="22">
        <f t="shared" si="4"/>
        <v>25.2</v>
      </c>
      <c r="J101" s="27"/>
      <c r="K101" s="25"/>
      <c r="L101" s="25"/>
      <c r="M101" s="25"/>
      <c r="N101" s="25"/>
    </row>
    <row r="102" spans="1:14" s="8" customFormat="1" ht="12" customHeight="1">
      <c r="A102" s="4">
        <v>7</v>
      </c>
      <c r="B102" s="5" t="s">
        <v>85</v>
      </c>
      <c r="C102" s="6" t="s">
        <v>86</v>
      </c>
      <c r="D102" s="7">
        <v>5</v>
      </c>
      <c r="E102" s="7">
        <f t="shared" si="5"/>
        <v>4.5</v>
      </c>
      <c r="F102" s="5">
        <v>1</v>
      </c>
      <c r="G102" s="7">
        <f t="shared" si="3"/>
        <v>5</v>
      </c>
      <c r="H102" s="27"/>
      <c r="I102" s="22">
        <f t="shared" si="4"/>
        <v>4.5</v>
      </c>
      <c r="J102" s="27"/>
      <c r="K102" s="25"/>
      <c r="L102" s="25"/>
      <c r="M102" s="25"/>
      <c r="N102" s="25"/>
    </row>
    <row r="103" spans="1:14" s="8" customFormat="1" ht="12" customHeight="1">
      <c r="A103" s="4">
        <v>8</v>
      </c>
      <c r="B103" s="5" t="s">
        <v>79</v>
      </c>
      <c r="C103" s="6" t="s">
        <v>80</v>
      </c>
      <c r="D103" s="7">
        <v>5</v>
      </c>
      <c r="E103" s="7">
        <f t="shared" si="5"/>
        <v>4.5</v>
      </c>
      <c r="F103" s="5">
        <v>1</v>
      </c>
      <c r="G103" s="7">
        <f t="shared" si="3"/>
        <v>5</v>
      </c>
      <c r="H103" s="27"/>
      <c r="I103" s="22">
        <f t="shared" si="4"/>
        <v>4.5</v>
      </c>
      <c r="J103" s="27"/>
      <c r="K103" s="25"/>
      <c r="L103" s="25"/>
      <c r="M103" s="25"/>
      <c r="N103" s="25"/>
    </row>
    <row r="104" spans="1:14" s="8" customFormat="1" ht="12" customHeight="1">
      <c r="A104" s="4">
        <v>9</v>
      </c>
      <c r="B104" s="5" t="s">
        <v>81</v>
      </c>
      <c r="C104" s="6" t="s">
        <v>82</v>
      </c>
      <c r="D104" s="7">
        <v>5</v>
      </c>
      <c r="E104" s="7">
        <f t="shared" si="5"/>
        <v>4.5</v>
      </c>
      <c r="F104" s="5">
        <v>1</v>
      </c>
      <c r="G104" s="7">
        <f t="shared" si="3"/>
        <v>5</v>
      </c>
      <c r="H104" s="27"/>
      <c r="I104" s="22">
        <f t="shared" si="4"/>
        <v>4.5</v>
      </c>
      <c r="J104" s="27"/>
      <c r="K104" s="25"/>
      <c r="L104" s="25"/>
      <c r="M104" s="25"/>
      <c r="N104" s="25"/>
    </row>
    <row r="105" spans="1:14" s="8" customFormat="1" ht="12" customHeight="1">
      <c r="A105" s="4">
        <v>10</v>
      </c>
      <c r="B105" s="5" t="s">
        <v>83</v>
      </c>
      <c r="C105" s="6" t="s">
        <v>84</v>
      </c>
      <c r="D105" s="7">
        <v>5</v>
      </c>
      <c r="E105" s="7">
        <f t="shared" si="5"/>
        <v>4.5</v>
      </c>
      <c r="F105" s="5">
        <v>1</v>
      </c>
      <c r="G105" s="7">
        <f t="shared" si="3"/>
        <v>5</v>
      </c>
      <c r="H105" s="27"/>
      <c r="I105" s="22">
        <f t="shared" si="4"/>
        <v>4.5</v>
      </c>
      <c r="J105" s="27"/>
      <c r="K105" s="25"/>
      <c r="L105" s="25"/>
      <c r="M105" s="25"/>
      <c r="N105" s="25"/>
    </row>
    <row r="106" spans="1:14" s="8" customFormat="1" ht="15" customHeight="1">
      <c r="A106" s="4">
        <v>11</v>
      </c>
      <c r="B106" s="5">
        <v>6846</v>
      </c>
      <c r="C106" s="6" t="s">
        <v>55</v>
      </c>
      <c r="D106" s="7">
        <v>18.49</v>
      </c>
      <c r="E106" s="7">
        <f t="shared" si="5"/>
        <v>16.641</v>
      </c>
      <c r="F106" s="5">
        <v>1</v>
      </c>
      <c r="G106" s="7">
        <f t="shared" si="3"/>
        <v>18.49</v>
      </c>
      <c r="H106" s="27">
        <f>SUM(G97:G106)</f>
        <v>515.99</v>
      </c>
      <c r="I106" s="22">
        <f t="shared" si="4"/>
        <v>16.641</v>
      </c>
      <c r="J106" s="49">
        <f>SUM(I97:I106)</f>
        <v>464.281</v>
      </c>
      <c r="K106" s="50">
        <f>J106*201.11/1411.58</f>
        <v>66.14683681406652</v>
      </c>
      <c r="L106" s="50">
        <f>SUM(J106:K106)</f>
        <v>530.4278368140665</v>
      </c>
      <c r="M106" s="50">
        <f>L106*2109.08/1520.01</f>
        <v>735.9916987834365</v>
      </c>
      <c r="N106" s="50">
        <f>SUM(M106:M106)</f>
        <v>735.9916987834365</v>
      </c>
    </row>
    <row r="107" ht="15">
      <c r="H107" s="33"/>
    </row>
    <row r="108" spans="7:14" ht="15">
      <c r="G108" s="33">
        <f aca="true" t="shared" si="6" ref="G108:N108">SUM(G2:G106)</f>
        <v>1579.74</v>
      </c>
      <c r="H108" s="33">
        <f t="shared" si="6"/>
        <v>1579.74</v>
      </c>
      <c r="I108" s="33">
        <f t="shared" si="6"/>
        <v>1411.5810000000001</v>
      </c>
      <c r="J108" s="33">
        <f t="shared" si="6"/>
        <v>1411.581</v>
      </c>
      <c r="K108" s="33">
        <f t="shared" si="6"/>
        <v>201.11014247155674</v>
      </c>
      <c r="L108" s="33">
        <f t="shared" si="6"/>
        <v>1612.6911424715568</v>
      </c>
      <c r="M108" s="33">
        <f t="shared" si="6"/>
        <v>2237.6791170873284</v>
      </c>
      <c r="N108" s="33">
        <f t="shared" si="6"/>
        <v>2237.6791170873284</v>
      </c>
    </row>
    <row r="109" spans="2:8" ht="15">
      <c r="B109" s="34"/>
      <c r="C109" s="34"/>
      <c r="D109" s="34"/>
      <c r="E109" s="34"/>
      <c r="F109" s="34"/>
      <c r="G109" s="34"/>
      <c r="H109" s="33"/>
    </row>
    <row r="110" spans="1:15" ht="15">
      <c r="A110" s="36"/>
      <c r="B110" s="36"/>
      <c r="C110" s="37" t="s">
        <v>105</v>
      </c>
      <c r="D110" s="38"/>
      <c r="E110" s="38"/>
      <c r="F110" s="36"/>
      <c r="G110" s="38"/>
      <c r="H110" s="38"/>
      <c r="J110" s="39"/>
      <c r="O110" s="40"/>
    </row>
    <row r="111" spans="1:15" ht="15">
      <c r="A111" s="36"/>
      <c r="B111" s="36"/>
      <c r="C111" s="41"/>
      <c r="D111" s="38"/>
      <c r="E111" s="38"/>
      <c r="F111" s="36"/>
      <c r="G111" s="39"/>
      <c r="H111" s="39"/>
      <c r="I111" s="42"/>
      <c r="J111" s="43"/>
      <c r="O111" s="40"/>
    </row>
    <row r="112" spans="1:15" ht="29.25">
      <c r="A112" s="36"/>
      <c r="B112" s="36"/>
      <c r="C112" s="44" t="s">
        <v>30</v>
      </c>
      <c r="D112" s="38"/>
      <c r="E112" s="38"/>
      <c r="F112" s="36"/>
      <c r="G112" s="39"/>
      <c r="H112" s="39"/>
      <c r="I112" s="45"/>
      <c r="J112" s="46"/>
      <c r="O112" s="40"/>
    </row>
    <row r="113" spans="1:15" ht="15">
      <c r="A113" s="36"/>
      <c r="B113" s="36"/>
      <c r="C113" s="41" t="s">
        <v>106</v>
      </c>
      <c r="D113" s="38"/>
      <c r="E113" s="38"/>
      <c r="F113" s="36"/>
      <c r="G113" s="43"/>
      <c r="H113" s="43"/>
      <c r="I113" s="45"/>
      <c r="J113" s="47"/>
      <c r="K113" s="47"/>
      <c r="L113" s="47"/>
      <c r="M113" s="47"/>
      <c r="N113" s="47"/>
      <c r="O113" s="48"/>
    </row>
    <row r="114" spans="1:15" ht="15">
      <c r="A114" s="36"/>
      <c r="B114" s="36"/>
      <c r="C114" s="41">
        <v>96221803</v>
      </c>
      <c r="D114" s="38"/>
      <c r="E114" s="38"/>
      <c r="F114" s="36"/>
      <c r="G114" s="46"/>
      <c r="H114" s="46"/>
      <c r="J114" s="47"/>
      <c r="K114" s="47"/>
      <c r="L114" s="47"/>
      <c r="M114" s="47"/>
      <c r="N114" s="47"/>
      <c r="O114" s="48"/>
    </row>
    <row r="115" spans="1:15" ht="15">
      <c r="A115" s="36"/>
      <c r="B115" s="36"/>
      <c r="C115" s="41"/>
      <c r="D115" s="38"/>
      <c r="E115" s="38"/>
      <c r="F115" s="36"/>
      <c r="G115" s="38"/>
      <c r="O115" s="40"/>
    </row>
    <row r="116" spans="2:8" ht="15">
      <c r="B116" s="35"/>
      <c r="D116" s="33"/>
      <c r="E116" s="33"/>
      <c r="F116" s="35"/>
      <c r="G116" s="33"/>
      <c r="H116" s="33"/>
    </row>
    <row r="117" spans="2:8" ht="15">
      <c r="B117" s="35"/>
      <c r="D117" s="33"/>
      <c r="E117" s="33"/>
      <c r="F117" s="35"/>
      <c r="G117" s="33"/>
      <c r="H117" s="33"/>
    </row>
    <row r="118" spans="2:8" ht="409.5">
      <c r="B118" s="35"/>
      <c r="D118" s="33"/>
      <c r="E118" s="33"/>
      <c r="F118" s="35"/>
      <c r="G118" s="33"/>
      <c r="H118" s="33"/>
    </row>
    <row r="119" spans="2:7" ht="409.5">
      <c r="B119" s="35"/>
      <c r="D119" s="33"/>
      <c r="E119" s="33"/>
      <c r="F119" s="35"/>
      <c r="G119" s="33"/>
    </row>
    <row r="120" spans="2:7" ht="409.5">
      <c r="B120" s="35"/>
      <c r="D120" s="33"/>
      <c r="E120" s="33"/>
      <c r="F120" s="35"/>
      <c r="G120" s="33"/>
    </row>
    <row r="121" spans="2:7" ht="409.5">
      <c r="B121" s="35"/>
      <c r="D121" s="33"/>
      <c r="E121" s="33"/>
      <c r="F121" s="35"/>
      <c r="G121" s="33"/>
    </row>
    <row r="122" spans="2:7" ht="15">
      <c r="B122" s="35"/>
      <c r="D122" s="35"/>
      <c r="E122" s="35"/>
      <c r="F122" s="35"/>
      <c r="G122" s="33"/>
    </row>
  </sheetData>
  <sheetProtection/>
  <mergeCells count="1">
    <mergeCell ref="C76:C80"/>
  </mergeCells>
  <hyperlinks>
    <hyperlink ref="C9" r:id="rId1" display="tmwilsonong@gmail.com"/>
    <hyperlink ref="C15" r:id="rId2" display="tmwilsonong@gmail.com"/>
    <hyperlink ref="C4" r:id="rId3" display="tan.chienhuah@dhs.sg"/>
    <hyperlink ref="C72" r:id="rId4" display="FilCom@Cairnhill Toastmasters Club"/>
    <hyperlink ref="C74" r:id="rId5" display="svlarenas@gmail.com"/>
    <hyperlink ref="C53" r:id="rId6" display="vpe.ymcatmc@gmail.com"/>
    <hyperlink ref="C21" r:id="rId7" display="tmwilsonong@gmail.com"/>
    <hyperlink ref="C58" r:id="rId8" display="carolynstreetjohns@gmail.com"/>
    <hyperlink ref="C68" r:id="rId9" display="p.methani@gmail.com"/>
    <hyperlink ref="C47" r:id="rId10" display="lum-sau-ying@hotmail.com"/>
    <hyperlink ref="C83" r:id="rId11" display="chonghow81@yahoo.com"/>
    <hyperlink ref="C63" r:id="rId12" display="p.methani@gmail.com"/>
    <hyperlink ref="C88" r:id="rId13" display="ayeownew@gmail.com"/>
  </hyperlinks>
  <printOptions/>
  <pageMargins left="0.7" right="0.7" top="0.75" bottom="0.75" header="0.3" footer="0.3"/>
  <pageSetup fitToHeight="0" fitToWidth="1" horizontalDpi="600" verticalDpi="600" orientation="portrait" paperSize="9" scale="84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 Yiang Ping</dc:creator>
  <cp:keywords/>
  <dc:description/>
  <cp:lastModifiedBy>Tay Yiang Ping</cp:lastModifiedBy>
  <cp:lastPrinted>2016-04-15T13:31:22Z</cp:lastPrinted>
  <dcterms:created xsi:type="dcterms:W3CDTF">2016-01-31T15:59:06Z</dcterms:created>
  <dcterms:modified xsi:type="dcterms:W3CDTF">2016-05-16T05:08:10Z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