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765" activeTab="0"/>
  </bookViews>
  <sheets>
    <sheet name="Sheet1" sheetId="1" r:id="rId1"/>
    <sheet name="Sheet2" sheetId="2" r:id="rId2"/>
    <sheet name="Sheet3" sheetId="3" r:id="rId3"/>
  </sheets>
  <definedNames>
    <definedName name="_xlfn._FV" hidden="1">#NAME?</definedName>
  </definedNames>
  <calcPr fullCalcOnLoad="1"/>
</workbook>
</file>

<file path=xl/sharedStrings.xml><?xml version="1.0" encoding="utf-8"?>
<sst xmlns="http://schemas.openxmlformats.org/spreadsheetml/2006/main" count="155" uniqueCount="96">
  <si>
    <t>Item Code</t>
  </si>
  <si>
    <t>Description</t>
  </si>
  <si>
    <t>Qty</t>
  </si>
  <si>
    <t>Amount</t>
  </si>
  <si>
    <t>No.</t>
  </si>
  <si>
    <t>Email:</t>
  </si>
  <si>
    <t>Mobile:</t>
  </si>
  <si>
    <t xml:space="preserve">Club Name: </t>
  </si>
  <si>
    <t>Contact Person:</t>
  </si>
  <si>
    <t>Tay Yiang Ping</t>
  </si>
  <si>
    <t>unit price US</t>
  </si>
  <si>
    <r>
      <t xml:space="preserve">Acknowledged receipt of  payment on </t>
    </r>
    <r>
      <rPr>
        <u val="single"/>
        <sz val="10"/>
        <rFont val="Arial"/>
        <family val="2"/>
      </rPr>
      <t>_________________________</t>
    </r>
  </si>
  <si>
    <t>Tay Yiang Ping DTM</t>
  </si>
  <si>
    <t>Gavel</t>
  </si>
  <si>
    <t>393BS</t>
  </si>
  <si>
    <t>Best Speaker Ribbon Set (Set of 10)</t>
  </si>
  <si>
    <t>393BTT</t>
  </si>
  <si>
    <t>Best Table Topic Ribbon Set (Set of 10) </t>
  </si>
  <si>
    <t>Buona Vista Toastmasters Club</t>
  </si>
  <si>
    <t>Melvin Tan</t>
  </si>
  <si>
    <t>buonavistatmc@gmail.com</t>
  </si>
  <si>
    <t>Portable Lectern</t>
  </si>
  <si>
    <t xml:space="preserve">Eminent </t>
  </si>
  <si>
    <t>Mithun</t>
  </si>
  <si>
    <t>Mithun.malani@dell.com</t>
  </si>
  <si>
    <t>5801Z</t>
  </si>
  <si>
    <t>Club Officer Pin Set (8 pins)</t>
  </si>
  <si>
    <t>Vice President Membership Pin</t>
  </si>
  <si>
    <t xml:space="preserve">5814 </t>
  </si>
  <si>
    <t>Vice President Public Relations Pin</t>
  </si>
  <si>
    <t>Club President</t>
  </si>
  <si>
    <t>Sergeant at Arms Pin</t>
  </si>
  <si>
    <t xml:space="preserve">Club Past President </t>
  </si>
  <si>
    <t>Vice President Education Pin</t>
  </si>
  <si>
    <t>Division D Director</t>
  </si>
  <si>
    <t>Watana</t>
  </si>
  <si>
    <t>Watana.chong@gmail.com &lt;Watana.chong@gmail.com&gt;;</t>
  </si>
  <si>
    <t>Gold Achievement Medal</t>
  </si>
  <si>
    <t>Silver Achievement Medal</t>
  </si>
  <si>
    <t>393IB</t>
  </si>
  <si>
    <t>The Icebreaker Ribbons (Set of 10)</t>
  </si>
  <si>
    <t>686A</t>
  </si>
  <si>
    <t>TI COINS (packs of 5)</t>
  </si>
  <si>
    <t>393FT</t>
  </si>
  <si>
    <t>B12</t>
  </si>
  <si>
    <t>Marine Parade Toastmasters Club</t>
  </si>
  <si>
    <t>Krupa Shah</t>
  </si>
  <si>
    <t>adv.krupashah@gmail.com</t>
  </si>
  <si>
    <t>The Writings of Dr Smedley</t>
  </si>
  <si>
    <t>Division L</t>
  </si>
  <si>
    <t>Alice Yong</t>
  </si>
  <si>
    <t>aliciayong55@gmail.com</t>
  </si>
  <si>
    <t>Certificate Holder</t>
  </si>
  <si>
    <t>Membership Pin  (full colour)</t>
  </si>
  <si>
    <t>Total before Discount</t>
  </si>
  <si>
    <t>After Discount</t>
  </si>
  <si>
    <t>Total after Discount</t>
  </si>
  <si>
    <t>Total US</t>
  </si>
  <si>
    <t>Totol S$</t>
  </si>
  <si>
    <t>GST+ $20 fr. DHL $126.94</t>
  </si>
  <si>
    <t>Less 10% Discount</t>
  </si>
  <si>
    <t>Eunos Mandarin Club</t>
  </si>
  <si>
    <t>Chi xiuzhi 迟秀芝</t>
  </si>
  <si>
    <t>Cheng_Boon_lim@yahoo.com.sg</t>
  </si>
  <si>
    <t>Toa Payoh East Tong Zhou</t>
  </si>
  <si>
    <t>EeSoon Huat</t>
  </si>
  <si>
    <t>yushunfa@gmail.com</t>
  </si>
  <si>
    <t>Level 1 Tag</t>
  </si>
  <si>
    <t>Level 2 Tag</t>
  </si>
  <si>
    <t>Level 3 Tag</t>
  </si>
  <si>
    <t>Level 4 Tag</t>
  </si>
  <si>
    <t>Membership Pin (Silver)</t>
  </si>
  <si>
    <t>Dynamic Leadership Proficient Pin</t>
  </si>
  <si>
    <t>Effective Coaching Proficient Pin</t>
  </si>
  <si>
    <t>Visionary Communication Proficient Pin</t>
  </si>
  <si>
    <t>393W</t>
  </si>
  <si>
    <t>Promotional Welcome Ribbons (set of 10)</t>
  </si>
  <si>
    <t xml:space="preserve">First Timer's Ribbon (set of 10)
 </t>
  </si>
  <si>
    <t>Stock</t>
  </si>
  <si>
    <t>Shipping ​156.82+46.13=202.95</t>
  </si>
  <si>
    <t>Bishan Mandarin Toastmaster Club</t>
  </si>
  <si>
    <t>Lim Pek Kiang</t>
  </si>
  <si>
    <t>leepekk@yahoo.com.sg</t>
  </si>
  <si>
    <t>SRC Toastmasters Club</t>
  </si>
  <si>
    <t>Janssen Ho</t>
  </si>
  <si>
    <t>janho3833@gmail.com</t>
  </si>
  <si>
    <t>Chinese Culture</t>
  </si>
  <si>
    <t xml:space="preserve">First Timers Ribbon Set (Set of 10) </t>
  </si>
  <si>
    <t>Ong Huay Chin</t>
  </si>
  <si>
    <t>onghuaychin@gmail.com</t>
  </si>
  <si>
    <t xml:space="preserve">US1292.62+288.68/S$1781.87+397.94 exchange rate </t>
  </si>
  <si>
    <t>393BE</t>
  </si>
  <si>
    <t>Best Evaluator Ribbon Set (Set of 10)</t>
  </si>
  <si>
    <t>TAMPINES CHANGKAT ADVANCED</t>
  </si>
  <si>
    <t>LIM LAY BENG</t>
  </si>
  <si>
    <t>limlaybenglimlaybeng@gmail.com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</si>
</sst>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.00"/>
    <numFmt numFmtId="173" formatCode="#,##0.000_);\(#,##0.000\)"/>
    <numFmt numFmtId="174" formatCode="#,##0.0000_);\(#,##0.0000\)"/>
    <numFmt numFmtId="175" formatCode="0.0000"/>
    <numFmt numFmtId="176" formatCode="0.000"/>
    <numFmt numFmtId="177" formatCode="#,##0.00000_);\(#,##0.00000\)"/>
    <numFmt numFmtId="178" formatCode="#,##0.000000_);\(#,##0.00000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&quot;$&quot;#,##0.00\ ;&quot;$&quot;\(#,##0.00\)"/>
  </numFmts>
  <fonts count="4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 val="single"/>
      <sz val="10"/>
      <name val="Arial"/>
      <family val="2"/>
    </font>
    <font>
      <b/>
      <sz val="20"/>
      <name val="Bradley Hand ITC"/>
      <family val="4"/>
    </font>
    <font>
      <b/>
      <sz val="7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Alignment="1">
      <alignment horizontal="left" vertical="top" wrapText="1"/>
    </xf>
    <xf numFmtId="172" fontId="0" fillId="0" borderId="10" xfId="0" applyNumberFormat="1" applyFont="1" applyFill="1" applyBorder="1" applyAlignment="1">
      <alignment horizontal="right" vertical="top" wrapText="1"/>
    </xf>
    <xf numFmtId="0" fontId="0" fillId="0" borderId="0" xfId="0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left" vertical="top"/>
    </xf>
    <xf numFmtId="0" fontId="1" fillId="0" borderId="10" xfId="0" applyFont="1" applyBorder="1" applyAlignment="1">
      <alignment horizontal="left" vertical="top" wrapText="1"/>
    </xf>
    <xf numFmtId="172" fontId="1" fillId="0" borderId="10" xfId="0" applyNumberFormat="1" applyFont="1" applyBorder="1" applyAlignment="1">
      <alignment horizontal="right" vertical="top" wrapText="1"/>
    </xf>
    <xf numFmtId="0" fontId="1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left" vertical="top" wrapText="1"/>
    </xf>
    <xf numFmtId="172" fontId="0" fillId="0" borderId="10" xfId="0" applyNumberFormat="1" applyFont="1" applyBorder="1" applyAlignment="1">
      <alignment horizontal="right" vertical="top" wrapText="1"/>
    </xf>
    <xf numFmtId="172" fontId="4" fillId="0" borderId="10" xfId="0" applyNumberFormat="1" applyFont="1" applyBorder="1" applyAlignment="1">
      <alignment horizontal="center" vertical="top" wrapText="1"/>
    </xf>
    <xf numFmtId="172" fontId="5" fillId="0" borderId="10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0" fontId="5" fillId="0" borderId="0" xfId="0" applyFont="1" applyAlignment="1">
      <alignment vertical="top" wrapText="1"/>
    </xf>
    <xf numFmtId="0" fontId="0" fillId="0" borderId="0" xfId="0" applyFont="1" applyAlignment="1">
      <alignment horizontal="left" vertical="top"/>
    </xf>
    <xf numFmtId="170" fontId="28" fillId="0" borderId="0" xfId="44" applyFont="1" applyAlignment="1">
      <alignment vertical="top"/>
    </xf>
    <xf numFmtId="0" fontId="7" fillId="0" borderId="11" xfId="0" applyFont="1" applyBorder="1" applyAlignment="1">
      <alignment horizontal="left" vertical="top" wrapText="1"/>
    </xf>
    <xf numFmtId="170" fontId="28" fillId="0" borderId="0" xfId="44" applyFont="1" applyFill="1" applyAlignment="1">
      <alignment vertical="top"/>
    </xf>
    <xf numFmtId="170" fontId="1" fillId="0" borderId="0" xfId="44" applyFont="1" applyFill="1" applyAlignment="1">
      <alignment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/>
    </xf>
    <xf numFmtId="0" fontId="3" fillId="0" borderId="12" xfId="53" applyFill="1" applyBorder="1" applyAlignment="1" applyProtection="1">
      <alignment horizontal="left" vertical="top" wrapText="1"/>
      <protection/>
    </xf>
    <xf numFmtId="172" fontId="1" fillId="0" borderId="10" xfId="0" applyNumberFormat="1" applyFont="1" applyBorder="1" applyAlignment="1">
      <alignment vertical="top" wrapText="1"/>
    </xf>
    <xf numFmtId="0" fontId="0" fillId="0" borderId="13" xfId="0" applyBorder="1" applyAlignment="1">
      <alignment horizontal="center" vertical="center"/>
    </xf>
    <xf numFmtId="172" fontId="0" fillId="0" borderId="10" xfId="0" applyNumberFormat="1" applyBorder="1" applyAlignment="1">
      <alignment horizontal="right" vertical="top" wrapText="1"/>
    </xf>
    <xf numFmtId="0" fontId="0" fillId="0" borderId="0" xfId="0" applyAlignment="1">
      <alignment wrapText="1"/>
    </xf>
    <xf numFmtId="0" fontId="0" fillId="0" borderId="14" xfId="0" applyFont="1" applyBorder="1" applyAlignment="1">
      <alignment horizontal="center" vertical="top" wrapText="1"/>
    </xf>
    <xf numFmtId="0" fontId="0" fillId="33" borderId="10" xfId="0" applyFont="1" applyFill="1" applyBorder="1" applyAlignment="1">
      <alignment horizontal="center" vertical="top" wrapText="1"/>
    </xf>
    <xf numFmtId="0" fontId="0" fillId="33" borderId="10" xfId="0" applyFont="1" applyFill="1" applyBorder="1" applyAlignment="1">
      <alignment horizontal="left" vertical="top" wrapText="1"/>
    </xf>
    <xf numFmtId="0" fontId="1" fillId="0" borderId="10" xfId="0" applyFont="1" applyBorder="1" applyAlignment="1">
      <alignment/>
    </xf>
    <xf numFmtId="167" fontId="0" fillId="0" borderId="10" xfId="0" applyNumberFormat="1" applyFont="1" applyBorder="1" applyAlignment="1">
      <alignment horizontal="right" vertical="top" wrapText="1"/>
    </xf>
    <xf numFmtId="0" fontId="0" fillId="33" borderId="10" xfId="0" applyFill="1" applyBorder="1" applyAlignment="1">
      <alignment horizontal="center" wrapText="1"/>
    </xf>
    <xf numFmtId="0" fontId="0" fillId="0" borderId="10" xfId="0" applyBorder="1" applyAlignment="1">
      <alignment vertical="top" wrapText="1"/>
    </xf>
    <xf numFmtId="8" fontId="0" fillId="0" borderId="10" xfId="0" applyNumberFormat="1" applyBorder="1" applyAlignment="1">
      <alignment horizontal="right" vertical="top" wrapText="1"/>
    </xf>
    <xf numFmtId="0" fontId="0" fillId="0" borderId="15" xfId="0" applyBorder="1" applyAlignment="1">
      <alignment horizontal="center" wrapText="1"/>
    </xf>
    <xf numFmtId="0" fontId="0" fillId="0" borderId="13" xfId="0" applyFont="1" applyBorder="1" applyAlignment="1">
      <alignment horizontal="center" vertical="top" wrapText="1"/>
    </xf>
    <xf numFmtId="0" fontId="0" fillId="0" borderId="10" xfId="0" applyFont="1" applyBorder="1" applyAlignment="1">
      <alignment/>
    </xf>
    <xf numFmtId="0" fontId="0" fillId="0" borderId="10" xfId="0" applyBorder="1" applyAlignment="1">
      <alignment wrapText="1"/>
    </xf>
    <xf numFmtId="172" fontId="9" fillId="0" borderId="0" xfId="0" applyNumberFormat="1" applyFont="1" applyAlignment="1">
      <alignment horizontal="left" vertical="top" wrapText="1"/>
    </xf>
    <xf numFmtId="0" fontId="0" fillId="33" borderId="14" xfId="0" applyFont="1" applyFill="1" applyBorder="1" applyAlignment="1">
      <alignment horizontal="center" vertical="top" wrapText="1"/>
    </xf>
    <xf numFmtId="172" fontId="0" fillId="33" borderId="10" xfId="0" applyNumberFormat="1" applyFont="1" applyFill="1" applyBorder="1" applyAlignment="1">
      <alignment horizontal="right" vertical="top" wrapText="1"/>
    </xf>
    <xf numFmtId="0" fontId="0" fillId="33" borderId="0" xfId="0" applyFont="1" applyFill="1" applyAlignment="1">
      <alignment/>
    </xf>
    <xf numFmtId="0" fontId="0" fillId="0" borderId="0" xfId="0" applyFont="1" applyAlignment="1">
      <alignment vertical="top" wrapText="1"/>
    </xf>
    <xf numFmtId="172" fontId="9" fillId="0" borderId="10" xfId="0" applyNumberFormat="1" applyFont="1" applyBorder="1" applyAlignment="1">
      <alignment horizontal="left" vertical="top" wrapText="1"/>
    </xf>
    <xf numFmtId="0" fontId="0" fillId="0" borderId="10" xfId="0" applyFont="1" applyBorder="1" applyAlignment="1">
      <alignment wrapText="1"/>
    </xf>
    <xf numFmtId="172" fontId="2" fillId="0" borderId="10" xfId="0" applyNumberFormat="1" applyFont="1" applyBorder="1" applyAlignment="1">
      <alignment horizontal="left" vertical="top" wrapText="1"/>
    </xf>
    <xf numFmtId="0" fontId="5" fillId="0" borderId="16" xfId="0" applyFont="1" applyBorder="1" applyAlignment="1">
      <alignment vertical="top" wrapText="1"/>
    </xf>
    <xf numFmtId="0" fontId="8" fillId="0" borderId="16" xfId="0" applyFont="1" applyBorder="1" applyAlignment="1">
      <alignment vertical="top" wrapText="1"/>
    </xf>
    <xf numFmtId="0" fontId="5" fillId="0" borderId="16" xfId="0" applyFont="1" applyBorder="1" applyAlignment="1">
      <alignment horizontal="right" vertical="top" wrapText="1"/>
    </xf>
    <xf numFmtId="0" fontId="0" fillId="0" borderId="10" xfId="0" applyBorder="1" applyAlignment="1">
      <alignment/>
    </xf>
    <xf numFmtId="172" fontId="0" fillId="0" borderId="10" xfId="0" applyNumberFormat="1" applyFont="1" applyBorder="1" applyAlignment="1">
      <alignment/>
    </xf>
    <xf numFmtId="172" fontId="0" fillId="0" borderId="10" xfId="0" applyNumberFormat="1" applyFont="1" applyBorder="1" applyAlignment="1">
      <alignment wrapText="1"/>
    </xf>
    <xf numFmtId="172" fontId="0" fillId="0" borderId="10" xfId="0" applyNumberFormat="1" applyBorder="1" applyAlignment="1">
      <alignment vertical="top" wrapText="1"/>
    </xf>
    <xf numFmtId="172" fontId="1" fillId="34" borderId="10" xfId="0" applyNumberFormat="1" applyFont="1" applyFill="1" applyBorder="1" applyAlignment="1">
      <alignment/>
    </xf>
    <xf numFmtId="0" fontId="1" fillId="0" borderId="0" xfId="0" applyFont="1" applyAlignment="1">
      <alignment/>
    </xf>
    <xf numFmtId="172" fontId="0" fillId="33" borderId="10" xfId="0" applyNumberFormat="1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12" xfId="0" applyFont="1" applyFill="1" applyBorder="1" applyAlignment="1">
      <alignment horizontal="left" vertical="top" wrapText="1"/>
    </xf>
    <xf numFmtId="0" fontId="0" fillId="33" borderId="12" xfId="0" applyFill="1" applyBorder="1" applyAlignment="1">
      <alignment horizontal="left" vertical="top" wrapText="1"/>
    </xf>
    <xf numFmtId="172" fontId="1" fillId="35" borderId="10" xfId="0" applyNumberFormat="1" applyFont="1" applyFill="1" applyBorder="1" applyAlignment="1">
      <alignment/>
    </xf>
    <xf numFmtId="0" fontId="1" fillId="0" borderId="17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/>
    </xf>
    <xf numFmtId="0" fontId="1" fillId="0" borderId="18" xfId="0" applyFont="1" applyBorder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4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uonavistatmc@gmail.com" TargetMode="External" /><Relationship Id="rId2" Type="http://schemas.openxmlformats.org/officeDocument/2006/relationships/hyperlink" Target="mailto:adv.krupashah@gmail.com" TargetMode="External" /><Relationship Id="rId3" Type="http://schemas.openxmlformats.org/officeDocument/2006/relationships/hyperlink" Target="mailto:aliciayong55@gmail.com" TargetMode="External" /><Relationship Id="rId4" Type="http://schemas.openxmlformats.org/officeDocument/2006/relationships/hyperlink" Target="mailto:Cheng_Boon_lim@yahoo.com.sg" TargetMode="External" /><Relationship Id="rId5" Type="http://schemas.openxmlformats.org/officeDocument/2006/relationships/hyperlink" Target="mailto:yushunfa@gmail.com" TargetMode="External" /><Relationship Id="rId6" Type="http://schemas.openxmlformats.org/officeDocument/2006/relationships/hyperlink" Target="mailto:janho3833@gmail.com" TargetMode="External" /><Relationship Id="rId7" Type="http://schemas.openxmlformats.org/officeDocument/2006/relationships/hyperlink" Target="mailto:onghuaychin@gmail.com" TargetMode="External" /><Relationship Id="rId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4"/>
  <sheetViews>
    <sheetView tabSelected="1" zoomScalePageLayoutView="0" workbookViewId="0" topLeftCell="A36">
      <selection activeCell="O35" sqref="O35"/>
    </sheetView>
  </sheetViews>
  <sheetFormatPr defaultColWidth="8.8515625" defaultRowHeight="12.75"/>
  <cols>
    <col min="1" max="1" width="7.8515625" style="7" customWidth="1"/>
    <col min="2" max="2" width="16.421875" style="7" customWidth="1"/>
    <col min="3" max="3" width="37.421875" style="3" customWidth="1"/>
    <col min="4" max="4" width="8.421875" style="5" customWidth="1"/>
    <col min="5" max="5" width="8.421875" style="48" customWidth="1"/>
    <col min="6" max="6" width="6.8515625" style="7" customWidth="1"/>
    <col min="7" max="7" width="11.140625" style="5" customWidth="1"/>
    <col min="8" max="8" width="9.7109375" style="5" customWidth="1"/>
    <col min="9" max="9" width="8.8515625" style="2" customWidth="1"/>
    <col min="10" max="10" width="8.8515625" style="0" customWidth="1"/>
    <col min="11" max="11" width="10.00390625" style="0" customWidth="1"/>
    <col min="12" max="14" width="8.8515625" style="0" customWidth="1"/>
    <col min="15" max="15" width="8.8515625" style="60" customWidth="1"/>
  </cols>
  <sheetData>
    <row r="1" spans="1:16" s="19" customFormat="1" ht="48" customHeight="1">
      <c r="A1" s="16" t="s">
        <v>4</v>
      </c>
      <c r="B1" s="17" t="s">
        <v>0</v>
      </c>
      <c r="C1" s="17" t="s">
        <v>1</v>
      </c>
      <c r="D1" s="17" t="s">
        <v>10</v>
      </c>
      <c r="E1" s="18" t="s">
        <v>60</v>
      </c>
      <c r="F1" s="17" t="s">
        <v>2</v>
      </c>
      <c r="G1" s="18" t="s">
        <v>3</v>
      </c>
      <c r="H1" s="18" t="s">
        <v>54</v>
      </c>
      <c r="I1" s="19" t="s">
        <v>55</v>
      </c>
      <c r="J1" s="52" t="s">
        <v>56</v>
      </c>
      <c r="K1" s="53" t="s">
        <v>79</v>
      </c>
      <c r="L1" s="52" t="s">
        <v>57</v>
      </c>
      <c r="M1" s="53" t="s">
        <v>90</v>
      </c>
      <c r="N1" s="54" t="s">
        <v>59</v>
      </c>
      <c r="O1" s="54" t="s">
        <v>58</v>
      </c>
      <c r="P1" s="19" t="s">
        <v>78</v>
      </c>
    </row>
    <row r="2" spans="1:15" s="1" customFormat="1" ht="12" customHeight="1">
      <c r="A2" s="8"/>
      <c r="B2" s="26" t="s">
        <v>7</v>
      </c>
      <c r="C2" s="25" t="s">
        <v>18</v>
      </c>
      <c r="D2" s="11"/>
      <c r="E2" s="15"/>
      <c r="F2" s="12"/>
      <c r="G2" s="28"/>
      <c r="H2" s="8"/>
      <c r="I2" s="15"/>
      <c r="J2" s="8"/>
      <c r="K2" s="8"/>
      <c r="L2" s="8"/>
      <c r="M2" s="8"/>
      <c r="N2" s="8"/>
      <c r="O2" s="8"/>
    </row>
    <row r="3" spans="1:15" s="1" customFormat="1" ht="12" customHeight="1">
      <c r="A3" s="8"/>
      <c r="B3" s="26" t="s">
        <v>8</v>
      </c>
      <c r="C3" s="25" t="s">
        <v>19</v>
      </c>
      <c r="D3" s="11"/>
      <c r="E3" s="15"/>
      <c r="F3" s="12"/>
      <c r="G3" s="28"/>
      <c r="H3" s="8"/>
      <c r="I3" s="15"/>
      <c r="J3" s="8"/>
      <c r="K3" s="8"/>
      <c r="L3" s="8"/>
      <c r="M3" s="8"/>
      <c r="N3" s="8"/>
      <c r="O3" s="8"/>
    </row>
    <row r="4" spans="1:15" s="1" customFormat="1" ht="12" customHeight="1">
      <c r="A4" s="8"/>
      <c r="B4" s="26" t="s">
        <v>5</v>
      </c>
      <c r="C4" s="27" t="s">
        <v>20</v>
      </c>
      <c r="D4" s="11"/>
      <c r="E4" s="15"/>
      <c r="F4" s="12"/>
      <c r="G4" s="28"/>
      <c r="H4" s="8"/>
      <c r="I4" s="15"/>
      <c r="J4" s="8"/>
      <c r="K4" s="8"/>
      <c r="L4" s="8"/>
      <c r="M4" s="8"/>
      <c r="N4" s="8"/>
      <c r="O4" s="8"/>
    </row>
    <row r="5" spans="1:15" s="1" customFormat="1" ht="12" customHeight="1">
      <c r="A5" s="8"/>
      <c r="B5" s="26" t="s">
        <v>6</v>
      </c>
      <c r="C5" s="25">
        <v>86517141</v>
      </c>
      <c r="D5" s="11"/>
      <c r="E5" s="15"/>
      <c r="F5" s="12"/>
      <c r="G5" s="28"/>
      <c r="H5" s="8"/>
      <c r="I5" s="15"/>
      <c r="J5" s="8"/>
      <c r="K5" s="8"/>
      <c r="L5" s="8"/>
      <c r="M5" s="8"/>
      <c r="N5" s="8"/>
      <c r="O5" s="8"/>
    </row>
    <row r="6" spans="1:15" s="2" customFormat="1" ht="12" customHeight="1">
      <c r="A6" s="32">
        <v>1</v>
      </c>
      <c r="B6" s="13">
        <v>382</v>
      </c>
      <c r="C6" s="34" t="s">
        <v>21</v>
      </c>
      <c r="D6" s="46">
        <v>98</v>
      </c>
      <c r="E6" s="46">
        <f>D6*0.9</f>
        <v>88.2</v>
      </c>
      <c r="F6" s="33">
        <v>1</v>
      </c>
      <c r="G6" s="46">
        <f aca="true" t="shared" si="0" ref="G6:G16">D6*F6</f>
        <v>98</v>
      </c>
      <c r="H6" s="61"/>
      <c r="I6" s="46">
        <f>G6*0.9</f>
        <v>88.2</v>
      </c>
      <c r="J6" s="15"/>
      <c r="K6" s="56"/>
      <c r="L6" s="56"/>
      <c r="M6" s="42"/>
      <c r="N6" s="56"/>
      <c r="O6" s="35"/>
    </row>
    <row r="7" spans="1:15" s="2" customFormat="1" ht="12" customHeight="1">
      <c r="A7" s="32">
        <v>2</v>
      </c>
      <c r="B7" s="13">
        <v>5860</v>
      </c>
      <c r="C7" s="34" t="s">
        <v>67</v>
      </c>
      <c r="D7" s="46">
        <v>2.5</v>
      </c>
      <c r="E7" s="46">
        <f aca="true" t="shared" si="1" ref="E7:E16">D7*0.9</f>
        <v>2.25</v>
      </c>
      <c r="F7" s="33">
        <v>10</v>
      </c>
      <c r="G7" s="46">
        <f t="shared" si="0"/>
        <v>25</v>
      </c>
      <c r="H7" s="62"/>
      <c r="I7" s="46">
        <f aca="true" t="shared" si="2" ref="I7:I16">G7*0.9</f>
        <v>22.5</v>
      </c>
      <c r="J7" s="42"/>
      <c r="K7" s="42"/>
      <c r="L7" s="42"/>
      <c r="M7" s="42"/>
      <c r="N7" s="42"/>
      <c r="O7" s="35"/>
    </row>
    <row r="8" spans="1:15" s="2" customFormat="1" ht="12" customHeight="1">
      <c r="A8" s="32">
        <v>3</v>
      </c>
      <c r="B8" s="13">
        <v>5861</v>
      </c>
      <c r="C8" s="34" t="s">
        <v>68</v>
      </c>
      <c r="D8" s="46">
        <v>2.5</v>
      </c>
      <c r="E8" s="46">
        <f t="shared" si="1"/>
        <v>2.25</v>
      </c>
      <c r="F8" s="33">
        <v>8</v>
      </c>
      <c r="G8" s="46">
        <f t="shared" si="0"/>
        <v>20</v>
      </c>
      <c r="H8" s="62"/>
      <c r="I8" s="46">
        <f t="shared" si="2"/>
        <v>18</v>
      </c>
      <c r="J8" s="42"/>
      <c r="K8" s="42"/>
      <c r="L8" s="42"/>
      <c r="M8" s="42"/>
      <c r="N8" s="42"/>
      <c r="O8" s="35"/>
    </row>
    <row r="9" spans="1:15" s="2" customFormat="1" ht="12" customHeight="1">
      <c r="A9" s="32">
        <v>4</v>
      </c>
      <c r="B9" s="13">
        <v>5862</v>
      </c>
      <c r="C9" s="34" t="s">
        <v>69</v>
      </c>
      <c r="D9" s="46">
        <v>2.5</v>
      </c>
      <c r="E9" s="46">
        <f t="shared" si="1"/>
        <v>2.25</v>
      </c>
      <c r="F9" s="33">
        <v>7</v>
      </c>
      <c r="G9" s="46">
        <f t="shared" si="0"/>
        <v>17.5</v>
      </c>
      <c r="H9" s="62"/>
      <c r="I9" s="46">
        <f t="shared" si="2"/>
        <v>15.75</v>
      </c>
      <c r="J9" s="42"/>
      <c r="K9" s="42"/>
      <c r="L9" s="42"/>
      <c r="M9" s="42"/>
      <c r="N9" s="42"/>
      <c r="O9" s="35"/>
    </row>
    <row r="10" spans="1:15" s="2" customFormat="1" ht="12" customHeight="1">
      <c r="A10" s="32">
        <v>5</v>
      </c>
      <c r="B10" s="13">
        <v>5863</v>
      </c>
      <c r="C10" s="34" t="s">
        <v>70</v>
      </c>
      <c r="D10" s="46">
        <v>2.5</v>
      </c>
      <c r="E10" s="46">
        <f t="shared" si="1"/>
        <v>2.25</v>
      </c>
      <c r="F10" s="33">
        <v>5</v>
      </c>
      <c r="G10" s="46">
        <f t="shared" si="0"/>
        <v>12.5</v>
      </c>
      <c r="H10" s="62"/>
      <c r="I10" s="46">
        <f t="shared" si="2"/>
        <v>11.25</v>
      </c>
      <c r="J10" s="42"/>
      <c r="K10" s="42"/>
      <c r="L10" s="42"/>
      <c r="M10" s="42"/>
      <c r="N10" s="42"/>
      <c r="O10" s="35"/>
    </row>
    <row r="11" spans="1:15" s="2" customFormat="1" ht="12" customHeight="1">
      <c r="A11" s="32">
        <v>6</v>
      </c>
      <c r="B11" s="13">
        <v>5753</v>
      </c>
      <c r="C11" s="34" t="s">
        <v>71</v>
      </c>
      <c r="D11" s="46">
        <v>5.25</v>
      </c>
      <c r="E11" s="46">
        <f t="shared" si="1"/>
        <v>4.7250000000000005</v>
      </c>
      <c r="F11" s="33">
        <v>30</v>
      </c>
      <c r="G11" s="46">
        <f t="shared" si="0"/>
        <v>157.5</v>
      </c>
      <c r="H11" s="62"/>
      <c r="I11" s="46">
        <f t="shared" si="2"/>
        <v>141.75</v>
      </c>
      <c r="J11" s="42"/>
      <c r="K11" s="42"/>
      <c r="L11" s="42"/>
      <c r="M11" s="42"/>
      <c r="N11" s="42"/>
      <c r="O11" s="35"/>
    </row>
    <row r="12" spans="1:15" s="2" customFormat="1" ht="12" customHeight="1">
      <c r="A12" s="32">
        <v>7</v>
      </c>
      <c r="B12" s="13">
        <v>5852</v>
      </c>
      <c r="C12" s="34" t="s">
        <v>72</v>
      </c>
      <c r="D12" s="46">
        <v>8</v>
      </c>
      <c r="E12" s="46">
        <f t="shared" si="1"/>
        <v>7.2</v>
      </c>
      <c r="F12" s="33">
        <v>1</v>
      </c>
      <c r="G12" s="46">
        <f t="shared" si="0"/>
        <v>8</v>
      </c>
      <c r="H12" s="62"/>
      <c r="I12" s="46">
        <f t="shared" si="2"/>
        <v>7.2</v>
      </c>
      <c r="J12" s="42"/>
      <c r="K12" s="42"/>
      <c r="L12" s="42"/>
      <c r="M12" s="42"/>
      <c r="N12" s="42"/>
      <c r="O12" s="35"/>
    </row>
    <row r="13" spans="1:15" s="2" customFormat="1" ht="12" customHeight="1">
      <c r="A13" s="32">
        <v>8</v>
      </c>
      <c r="B13" s="13">
        <v>5853</v>
      </c>
      <c r="C13" s="34" t="s">
        <v>73</v>
      </c>
      <c r="D13" s="46">
        <v>8</v>
      </c>
      <c r="E13" s="46">
        <f t="shared" si="1"/>
        <v>7.2</v>
      </c>
      <c r="F13" s="33">
        <v>1</v>
      </c>
      <c r="G13" s="46">
        <f t="shared" si="0"/>
        <v>8</v>
      </c>
      <c r="H13" s="62"/>
      <c r="I13" s="46">
        <f t="shared" si="2"/>
        <v>7.2</v>
      </c>
      <c r="J13" s="42"/>
      <c r="K13" s="42"/>
      <c r="L13" s="42"/>
      <c r="M13" s="42"/>
      <c r="N13" s="42"/>
      <c r="O13" s="35"/>
    </row>
    <row r="14" spans="1:15" s="2" customFormat="1" ht="12" customHeight="1">
      <c r="A14" s="32">
        <v>9</v>
      </c>
      <c r="B14" s="13">
        <v>5855</v>
      </c>
      <c r="C14" s="34" t="s">
        <v>74</v>
      </c>
      <c r="D14" s="46">
        <v>8</v>
      </c>
      <c r="E14" s="46">
        <f t="shared" si="1"/>
        <v>7.2</v>
      </c>
      <c r="F14" s="33">
        <v>2</v>
      </c>
      <c r="G14" s="46">
        <f t="shared" si="0"/>
        <v>16</v>
      </c>
      <c r="H14" s="62"/>
      <c r="I14" s="46">
        <f t="shared" si="2"/>
        <v>14.4</v>
      </c>
      <c r="J14" s="42"/>
      <c r="K14" s="42"/>
      <c r="L14" s="42"/>
      <c r="M14" s="42"/>
      <c r="N14" s="42"/>
      <c r="O14" s="35"/>
    </row>
    <row r="15" spans="1:15" s="2" customFormat="1" ht="12" customHeight="1">
      <c r="A15" s="32">
        <v>10</v>
      </c>
      <c r="B15" s="13" t="s">
        <v>75</v>
      </c>
      <c r="C15" s="34" t="s">
        <v>76</v>
      </c>
      <c r="D15" s="46">
        <v>5</v>
      </c>
      <c r="E15" s="46">
        <f t="shared" si="1"/>
        <v>4.5</v>
      </c>
      <c r="F15" s="33">
        <v>1</v>
      </c>
      <c r="G15" s="46">
        <f t="shared" si="0"/>
        <v>5</v>
      </c>
      <c r="H15" s="61"/>
      <c r="I15" s="46">
        <f t="shared" si="2"/>
        <v>4.5</v>
      </c>
      <c r="J15" s="42"/>
      <c r="K15" s="42"/>
      <c r="L15" s="42"/>
      <c r="M15" s="42"/>
      <c r="N15" s="42"/>
      <c r="O15" s="35"/>
    </row>
    <row r="16" spans="1:15" s="2" customFormat="1" ht="12" customHeight="1">
      <c r="A16" s="32">
        <v>11</v>
      </c>
      <c r="B16" s="13" t="s">
        <v>43</v>
      </c>
      <c r="C16" s="34" t="s">
        <v>77</v>
      </c>
      <c r="D16" s="15">
        <v>5</v>
      </c>
      <c r="E16" s="15">
        <f t="shared" si="1"/>
        <v>4.5</v>
      </c>
      <c r="F16" s="13">
        <v>1</v>
      </c>
      <c r="G16" s="15">
        <f t="shared" si="0"/>
        <v>5</v>
      </c>
      <c r="H16" s="56">
        <f>SUM(G6:G16)</f>
        <v>372.5</v>
      </c>
      <c r="I16" s="15">
        <f t="shared" si="2"/>
        <v>4.5</v>
      </c>
      <c r="J16" s="56">
        <f>SUM(I6:I16)</f>
        <v>335.24999999999994</v>
      </c>
      <c r="K16" s="56">
        <f>J16*202.95/1378.35</f>
        <v>49.3626346718903</v>
      </c>
      <c r="L16" s="56">
        <f>SUM(J16:K16)</f>
        <v>384.61263467189025</v>
      </c>
      <c r="M16" s="56">
        <f>L16*2179.81/1581.3</f>
        <v>530.185586026771</v>
      </c>
      <c r="N16" s="56">
        <f>L16*126.94/1543.5</f>
        <v>31.631180981697277</v>
      </c>
      <c r="O16" s="65">
        <f>SUM(M16:N16)</f>
        <v>561.8167670084683</v>
      </c>
    </row>
    <row r="17" spans="1:15" s="1" customFormat="1" ht="12" customHeight="1">
      <c r="A17" s="8"/>
      <c r="B17" s="9" t="s">
        <v>7</v>
      </c>
      <c r="C17" s="35" t="s">
        <v>22</v>
      </c>
      <c r="D17" s="11"/>
      <c r="E17" s="15"/>
      <c r="F17" s="12"/>
      <c r="G17" s="28"/>
      <c r="H17" s="8"/>
      <c r="I17" s="15"/>
      <c r="J17" s="8"/>
      <c r="K17" s="8"/>
      <c r="L17" s="8"/>
      <c r="M17" s="8"/>
      <c r="N17" s="8"/>
      <c r="O17" s="8"/>
    </row>
    <row r="18" spans="1:15" s="1" customFormat="1" ht="12" customHeight="1">
      <c r="A18" s="8"/>
      <c r="B18" s="9" t="s">
        <v>8</v>
      </c>
      <c r="C18" s="10" t="s">
        <v>23</v>
      </c>
      <c r="D18" s="11"/>
      <c r="E18" s="15"/>
      <c r="F18" s="12"/>
      <c r="G18" s="28"/>
      <c r="H18" s="8"/>
      <c r="I18" s="15"/>
      <c r="J18" s="8"/>
      <c r="K18" s="8"/>
      <c r="L18" s="8"/>
      <c r="M18" s="8"/>
      <c r="N18" s="8"/>
      <c r="O18" s="8"/>
    </row>
    <row r="19" spans="1:15" s="1" customFormat="1" ht="12" customHeight="1">
      <c r="A19" s="8"/>
      <c r="B19" s="26" t="s">
        <v>5</v>
      </c>
      <c r="C19" s="27" t="s">
        <v>24</v>
      </c>
      <c r="D19" s="11"/>
      <c r="E19" s="15"/>
      <c r="F19" s="12"/>
      <c r="G19" s="28"/>
      <c r="H19" s="8"/>
      <c r="I19" s="15"/>
      <c r="J19" s="8"/>
      <c r="K19" s="8"/>
      <c r="L19" s="8"/>
      <c r="M19" s="8"/>
      <c r="N19" s="8"/>
      <c r="O19" s="8"/>
    </row>
    <row r="20" spans="1:15" s="1" customFormat="1" ht="12" customHeight="1">
      <c r="A20" s="8"/>
      <c r="B20" s="26" t="s">
        <v>6</v>
      </c>
      <c r="C20" s="25">
        <v>97112516</v>
      </c>
      <c r="D20" s="11"/>
      <c r="E20" s="15"/>
      <c r="F20" s="12"/>
      <c r="G20" s="28"/>
      <c r="H20" s="8"/>
      <c r="I20" s="15"/>
      <c r="J20" s="8"/>
      <c r="K20" s="8"/>
      <c r="L20" s="8"/>
      <c r="M20" s="8"/>
      <c r="N20" s="8"/>
      <c r="O20" s="8"/>
    </row>
    <row r="21" spans="1:15" s="2" customFormat="1" ht="12" customHeight="1">
      <c r="A21" s="32">
        <v>1</v>
      </c>
      <c r="B21" s="13">
        <v>382</v>
      </c>
      <c r="C21" s="34" t="s">
        <v>21</v>
      </c>
      <c r="D21" s="15">
        <v>98</v>
      </c>
      <c r="E21" s="15">
        <f>D21*0.9</f>
        <v>88.2</v>
      </c>
      <c r="F21" s="13">
        <v>1</v>
      </c>
      <c r="G21" s="15">
        <f>D21*F21</f>
        <v>98</v>
      </c>
      <c r="H21" s="42"/>
      <c r="I21" s="15">
        <f>G21*0.9</f>
        <v>88.2</v>
      </c>
      <c r="J21" s="42"/>
      <c r="K21" s="42"/>
      <c r="L21" s="42"/>
      <c r="M21" s="42"/>
      <c r="N21" s="42"/>
      <c r="O21" s="35"/>
    </row>
    <row r="22" spans="1:15" s="2" customFormat="1" ht="12" customHeight="1">
      <c r="A22" s="13">
        <v>2</v>
      </c>
      <c r="B22" s="13">
        <v>375</v>
      </c>
      <c r="C22" s="34" t="s">
        <v>13</v>
      </c>
      <c r="D22" s="15">
        <v>12</v>
      </c>
      <c r="E22" s="15">
        <f>D22*0.9</f>
        <v>10.8</v>
      </c>
      <c r="F22" s="13">
        <v>1</v>
      </c>
      <c r="G22" s="15">
        <f>D22*F22</f>
        <v>12</v>
      </c>
      <c r="H22" s="56">
        <f>SUM(G21:G22)</f>
        <v>110</v>
      </c>
      <c r="I22" s="15">
        <f>G22*0.9</f>
        <v>10.8</v>
      </c>
      <c r="J22" s="56">
        <f>SUM(I21:I22)</f>
        <v>99</v>
      </c>
      <c r="K22" s="56">
        <f>J22*202.95/1378.35</f>
        <v>14.576885406464251</v>
      </c>
      <c r="L22" s="56">
        <f>SUM(J22:K22)</f>
        <v>113.57688540646426</v>
      </c>
      <c r="M22" s="56">
        <f>L22*2179.81/1581.3</f>
        <v>156.56487104146262</v>
      </c>
      <c r="N22" s="56">
        <f>L22*126.94/1543.5</f>
        <v>9.34075143083678</v>
      </c>
      <c r="O22" s="65">
        <f>SUM(M22:N22)</f>
        <v>165.9056224722994</v>
      </c>
    </row>
    <row r="23" spans="1:15" s="1" customFormat="1" ht="12" customHeight="1">
      <c r="A23" s="8"/>
      <c r="B23" s="26" t="s">
        <v>7</v>
      </c>
      <c r="C23" s="25" t="s">
        <v>34</v>
      </c>
      <c r="D23" s="11"/>
      <c r="E23" s="15"/>
      <c r="F23" s="12"/>
      <c r="G23" s="28"/>
      <c r="H23" s="8"/>
      <c r="I23" s="15"/>
      <c r="J23" s="8"/>
      <c r="K23" s="8"/>
      <c r="L23" s="8"/>
      <c r="M23" s="8"/>
      <c r="N23" s="8"/>
      <c r="O23" s="8"/>
    </row>
    <row r="24" spans="1:15" s="1" customFormat="1" ht="12" customHeight="1">
      <c r="A24" s="8"/>
      <c r="B24" s="26" t="s">
        <v>8</v>
      </c>
      <c r="C24" s="25" t="s">
        <v>35</v>
      </c>
      <c r="D24" s="11"/>
      <c r="E24" s="15"/>
      <c r="F24" s="12"/>
      <c r="G24" s="28"/>
      <c r="H24" s="8"/>
      <c r="I24" s="15"/>
      <c r="J24" s="8"/>
      <c r="K24" s="8"/>
      <c r="L24" s="8"/>
      <c r="M24" s="8"/>
      <c r="N24" s="8"/>
      <c r="O24" s="8"/>
    </row>
    <row r="25" spans="1:15" s="1" customFormat="1" ht="12" customHeight="1">
      <c r="A25" s="8"/>
      <c r="B25" s="26" t="s">
        <v>5</v>
      </c>
      <c r="C25" s="27" t="s">
        <v>36</v>
      </c>
      <c r="D25" s="11"/>
      <c r="E25" s="15"/>
      <c r="F25" s="12"/>
      <c r="G25" s="28"/>
      <c r="H25" s="8"/>
      <c r="I25" s="15"/>
      <c r="J25" s="8"/>
      <c r="K25" s="8"/>
      <c r="L25" s="8"/>
      <c r="M25" s="8"/>
      <c r="N25" s="8"/>
      <c r="O25" s="8"/>
    </row>
    <row r="26" spans="1:15" s="1" customFormat="1" ht="12" customHeight="1">
      <c r="A26" s="8"/>
      <c r="B26" s="26" t="s">
        <v>6</v>
      </c>
      <c r="C26" s="25">
        <v>96455663</v>
      </c>
      <c r="D26" s="11"/>
      <c r="E26" s="15"/>
      <c r="F26" s="12"/>
      <c r="G26" s="28"/>
      <c r="H26" s="8"/>
      <c r="I26" s="15"/>
      <c r="J26" s="8"/>
      <c r="K26" s="8"/>
      <c r="L26" s="8"/>
      <c r="M26" s="8"/>
      <c r="N26" s="8"/>
      <c r="O26" s="8"/>
    </row>
    <row r="27" spans="1:15" s="2" customFormat="1" ht="12" customHeight="1">
      <c r="A27" s="32">
        <v>2</v>
      </c>
      <c r="B27" s="13">
        <v>5780</v>
      </c>
      <c r="C27" s="34" t="s">
        <v>37</v>
      </c>
      <c r="D27" s="36">
        <v>5</v>
      </c>
      <c r="E27" s="15">
        <f>D27*0.9</f>
        <v>4.5</v>
      </c>
      <c r="F27" s="13">
        <v>1</v>
      </c>
      <c r="G27" s="15">
        <f>D27*F27</f>
        <v>5</v>
      </c>
      <c r="H27" s="42"/>
      <c r="I27" s="15">
        <f>G27*0.9</f>
        <v>4.5</v>
      </c>
      <c r="J27" s="42"/>
      <c r="K27" s="42"/>
      <c r="L27" s="42"/>
      <c r="M27" s="42"/>
      <c r="N27" s="42"/>
      <c r="O27" s="35"/>
    </row>
    <row r="28" spans="1:15" s="2" customFormat="1" ht="12" customHeight="1">
      <c r="A28" s="32"/>
      <c r="B28" s="33">
        <v>5781</v>
      </c>
      <c r="C28" s="34" t="s">
        <v>38</v>
      </c>
      <c r="D28" s="36">
        <v>5</v>
      </c>
      <c r="E28" s="15">
        <f>D28*0.9</f>
        <v>4.5</v>
      </c>
      <c r="F28" s="13">
        <v>3</v>
      </c>
      <c r="G28" s="15">
        <f>D28*F28</f>
        <v>15</v>
      </c>
      <c r="H28" s="56">
        <f>SUM(G27:G28)</f>
        <v>20</v>
      </c>
      <c r="I28" s="15">
        <f>G28*0.9</f>
        <v>13.5</v>
      </c>
      <c r="J28" s="56">
        <f>SUM(I27:I28)</f>
        <v>18</v>
      </c>
      <c r="K28" s="56">
        <f>J28*202.95/1378.35</f>
        <v>2.6503428011753183</v>
      </c>
      <c r="L28" s="56">
        <f>SUM(J28:K28)</f>
        <v>20.65034280117532</v>
      </c>
      <c r="M28" s="56">
        <f>L28*2179.81/1581.3</f>
        <v>28.466340189356842</v>
      </c>
      <c r="N28" s="56">
        <f>L28*126.94/1543.5</f>
        <v>1.6983184419703239</v>
      </c>
      <c r="O28" s="65">
        <f>SUM(M28:N28)</f>
        <v>30.164658631327164</v>
      </c>
    </row>
    <row r="29" spans="1:15" s="1" customFormat="1" ht="12" customHeight="1">
      <c r="A29" s="8"/>
      <c r="B29" s="26" t="s">
        <v>7</v>
      </c>
      <c r="C29" s="25" t="s">
        <v>49</v>
      </c>
      <c r="D29" s="11"/>
      <c r="E29" s="15"/>
      <c r="F29" s="28"/>
      <c r="G29" s="11"/>
      <c r="H29" s="8"/>
      <c r="I29" s="13"/>
      <c r="J29" s="42"/>
      <c r="K29" s="42"/>
      <c r="L29" s="42"/>
      <c r="M29" s="42"/>
      <c r="N29" s="42"/>
      <c r="O29" s="35"/>
    </row>
    <row r="30" spans="1:15" s="1" customFormat="1" ht="12" customHeight="1">
      <c r="A30" s="8"/>
      <c r="B30" s="26" t="s">
        <v>8</v>
      </c>
      <c r="C30" s="25" t="s">
        <v>50</v>
      </c>
      <c r="D30" s="11"/>
      <c r="E30" s="15"/>
      <c r="F30" s="28"/>
      <c r="G30" s="11"/>
      <c r="H30" s="8"/>
      <c r="I30" s="13"/>
      <c r="J30" s="42"/>
      <c r="K30" s="42"/>
      <c r="L30" s="42"/>
      <c r="M30" s="42"/>
      <c r="N30" s="42"/>
      <c r="O30" s="35"/>
    </row>
    <row r="31" spans="1:15" s="1" customFormat="1" ht="12" customHeight="1">
      <c r="A31" s="8"/>
      <c r="B31" s="26" t="s">
        <v>5</v>
      </c>
      <c r="C31" s="27" t="s">
        <v>51</v>
      </c>
      <c r="D31" s="11"/>
      <c r="E31" s="15"/>
      <c r="F31" s="28"/>
      <c r="G31" s="11"/>
      <c r="H31" s="8"/>
      <c r="I31" s="13"/>
      <c r="J31" s="42"/>
      <c r="K31" s="42"/>
      <c r="L31" s="42"/>
      <c r="M31" s="42"/>
      <c r="N31" s="42"/>
      <c r="O31" s="35"/>
    </row>
    <row r="32" spans="1:15" s="1" customFormat="1" ht="12" customHeight="1">
      <c r="A32" s="8"/>
      <c r="B32" s="26" t="s">
        <v>6</v>
      </c>
      <c r="C32" s="25">
        <v>96367966</v>
      </c>
      <c r="D32" s="11"/>
      <c r="E32" s="15"/>
      <c r="F32" s="28"/>
      <c r="G32" s="11"/>
      <c r="H32" s="8"/>
      <c r="I32" s="13"/>
      <c r="J32" s="42"/>
      <c r="K32" s="42"/>
      <c r="L32" s="42"/>
      <c r="M32" s="42"/>
      <c r="N32" s="42"/>
      <c r="O32" s="35"/>
    </row>
    <row r="33" spans="1:15" s="2" customFormat="1" ht="12" customHeight="1">
      <c r="A33" s="13">
        <v>1</v>
      </c>
      <c r="B33" s="13" t="s">
        <v>25</v>
      </c>
      <c r="C33" s="14" t="s">
        <v>26</v>
      </c>
      <c r="D33" s="15">
        <v>60</v>
      </c>
      <c r="E33" s="15">
        <f>D33*0.9</f>
        <v>54</v>
      </c>
      <c r="F33" s="13">
        <v>1</v>
      </c>
      <c r="G33" s="15">
        <f>D33*F33</f>
        <v>60</v>
      </c>
      <c r="H33" s="42"/>
      <c r="I33" s="15">
        <f>G33*0.9</f>
        <v>54</v>
      </c>
      <c r="J33" s="42"/>
      <c r="K33" s="42"/>
      <c r="L33" s="42"/>
      <c r="M33" s="42"/>
      <c r="N33" s="42"/>
      <c r="O33" s="35"/>
    </row>
    <row r="34" spans="1:15" s="1" customFormat="1" ht="12" customHeight="1">
      <c r="A34" s="40">
        <v>2</v>
      </c>
      <c r="B34" s="13">
        <v>605</v>
      </c>
      <c r="C34" s="14" t="s">
        <v>52</v>
      </c>
      <c r="D34" s="15">
        <v>2.5</v>
      </c>
      <c r="E34" s="15">
        <f>D34*0.9</f>
        <v>2.25</v>
      </c>
      <c r="F34" s="13">
        <v>20</v>
      </c>
      <c r="G34" s="15">
        <f>D34*F34</f>
        <v>50</v>
      </c>
      <c r="H34" s="8"/>
      <c r="I34" s="15">
        <f>G34*0.9</f>
        <v>45</v>
      </c>
      <c r="J34" s="42"/>
      <c r="K34" s="42"/>
      <c r="L34" s="42"/>
      <c r="M34" s="42"/>
      <c r="N34" s="42"/>
      <c r="O34" s="35"/>
    </row>
    <row r="35" spans="1:15" s="1" customFormat="1" ht="12" customHeight="1">
      <c r="A35" s="13">
        <v>3</v>
      </c>
      <c r="B35" s="41">
        <v>5757</v>
      </c>
      <c r="C35" s="63" t="s">
        <v>53</v>
      </c>
      <c r="D35" s="15">
        <v>6.25</v>
      </c>
      <c r="E35" s="15">
        <f>D35*0.9</f>
        <v>5.625</v>
      </c>
      <c r="F35" s="13">
        <v>20</v>
      </c>
      <c r="G35" s="15">
        <f>D35*F35</f>
        <v>125</v>
      </c>
      <c r="H35" s="57">
        <f>SUM(G33:G35)</f>
        <v>235</v>
      </c>
      <c r="I35" s="15">
        <f>G35*0.9</f>
        <v>112.5</v>
      </c>
      <c r="J35" s="57">
        <f>SUM(I33:I35)</f>
        <v>211.5</v>
      </c>
      <c r="K35" s="56">
        <f>J35*202.95/1378.35</f>
        <v>31.141527913809988</v>
      </c>
      <c r="L35" s="56">
        <f>SUM(J35:K35)</f>
        <v>242.64152791381</v>
      </c>
      <c r="M35" s="56">
        <f>L35*2179.81/1581.3</f>
        <v>334.47949722494286</v>
      </c>
      <c r="N35" s="56">
        <f>L35*126.94/1543.5</f>
        <v>19.955241693151304</v>
      </c>
      <c r="O35" s="65">
        <f>SUM(M35:N35)</f>
        <v>354.4347389180942</v>
      </c>
    </row>
    <row r="36" spans="1:15" s="2" customFormat="1" ht="12" customHeight="1">
      <c r="A36" s="8"/>
      <c r="B36" s="26" t="s">
        <v>7</v>
      </c>
      <c r="C36" s="25" t="s">
        <v>45</v>
      </c>
      <c r="D36" s="11"/>
      <c r="E36" s="15"/>
      <c r="F36" s="12"/>
      <c r="G36" s="28"/>
      <c r="H36" s="42"/>
      <c r="I36" s="15"/>
      <c r="J36" s="42"/>
      <c r="K36" s="42"/>
      <c r="L36" s="42"/>
      <c r="M36" s="42"/>
      <c r="N36" s="42"/>
      <c r="O36" s="35"/>
    </row>
    <row r="37" spans="1:15" s="2" customFormat="1" ht="12" customHeight="1">
      <c r="A37" s="8"/>
      <c r="B37" s="26" t="s">
        <v>8</v>
      </c>
      <c r="C37" s="25" t="s">
        <v>46</v>
      </c>
      <c r="D37" s="11"/>
      <c r="E37" s="15"/>
      <c r="F37" s="12"/>
      <c r="G37" s="28"/>
      <c r="H37" s="42"/>
      <c r="I37" s="15"/>
      <c r="J37" s="42"/>
      <c r="K37" s="42"/>
      <c r="L37" s="42"/>
      <c r="M37" s="42"/>
      <c r="N37" s="42"/>
      <c r="O37" s="35"/>
    </row>
    <row r="38" spans="1:15" s="31" customFormat="1" ht="12" customHeight="1">
      <c r="A38" s="8"/>
      <c r="B38" s="26" t="s">
        <v>5</v>
      </c>
      <c r="C38" s="27" t="s">
        <v>47</v>
      </c>
      <c r="D38" s="11"/>
      <c r="E38" s="15"/>
      <c r="F38" s="12"/>
      <c r="G38" s="28"/>
      <c r="H38" s="43"/>
      <c r="I38" s="15"/>
      <c r="J38" s="43"/>
      <c r="K38" s="42"/>
      <c r="L38" s="42"/>
      <c r="M38" s="42"/>
      <c r="N38" s="42"/>
      <c r="O38" s="35"/>
    </row>
    <row r="39" spans="1:15" s="31" customFormat="1" ht="12" customHeight="1">
      <c r="A39" s="8"/>
      <c r="B39" s="26" t="s">
        <v>6</v>
      </c>
      <c r="C39" s="25">
        <v>82101415</v>
      </c>
      <c r="D39" s="11"/>
      <c r="E39" s="15"/>
      <c r="F39" s="12"/>
      <c r="G39" s="28"/>
      <c r="H39" s="43"/>
      <c r="I39" s="15"/>
      <c r="J39" s="43"/>
      <c r="K39" s="42"/>
      <c r="L39" s="42"/>
      <c r="M39" s="42"/>
      <c r="N39" s="42"/>
      <c r="O39" s="35"/>
    </row>
    <row r="40" spans="1:15" s="31" customFormat="1" ht="12" customHeight="1">
      <c r="A40" s="32">
        <v>1</v>
      </c>
      <c r="B40" s="13" t="s">
        <v>44</v>
      </c>
      <c r="C40" s="14" t="s">
        <v>48</v>
      </c>
      <c r="D40" s="15">
        <v>25</v>
      </c>
      <c r="E40" s="15">
        <f>D40*0.9</f>
        <v>22.5</v>
      </c>
      <c r="F40" s="13">
        <v>1</v>
      </c>
      <c r="G40" s="15">
        <f>D40*F40</f>
        <v>25</v>
      </c>
      <c r="H40" s="57">
        <v>25</v>
      </c>
      <c r="I40" s="15">
        <f>G40*0.9</f>
        <v>22.5</v>
      </c>
      <c r="J40" s="15">
        <f>H40*0.9</f>
        <v>22.5</v>
      </c>
      <c r="K40" s="56">
        <f>J40*202.95/1378.35</f>
        <v>3.3129285014691483</v>
      </c>
      <c r="L40" s="56">
        <f>SUM(J40:K40)</f>
        <v>25.81292850146915</v>
      </c>
      <c r="M40" s="56">
        <f>L40*2179.81/1581.3</f>
        <v>35.58292523669605</v>
      </c>
      <c r="N40" s="56">
        <f>L40*126.94/1543.5</f>
        <v>2.122898052462905</v>
      </c>
      <c r="O40" s="65">
        <f>SUM(M40:N40)</f>
        <v>37.70582328915896</v>
      </c>
    </row>
    <row r="41" spans="1:15" s="1" customFormat="1" ht="12" customHeight="1">
      <c r="A41" s="8"/>
      <c r="B41" s="26" t="s">
        <v>7</v>
      </c>
      <c r="C41" s="25" t="s">
        <v>61</v>
      </c>
      <c r="D41" s="11"/>
      <c r="E41" s="13"/>
      <c r="F41" s="28"/>
      <c r="G41" s="15"/>
      <c r="H41" s="57"/>
      <c r="I41" s="50"/>
      <c r="J41" s="57"/>
      <c r="K41" s="8"/>
      <c r="L41" s="8"/>
      <c r="M41" s="8"/>
      <c r="N41" s="8"/>
      <c r="O41" s="8"/>
    </row>
    <row r="42" spans="1:15" s="1" customFormat="1" ht="12" customHeight="1">
      <c r="A42" s="8"/>
      <c r="B42" s="26" t="s">
        <v>8</v>
      </c>
      <c r="C42" s="25" t="s">
        <v>62</v>
      </c>
      <c r="D42" s="11"/>
      <c r="E42" s="13"/>
      <c r="F42" s="28"/>
      <c r="G42" s="15"/>
      <c r="H42" s="57"/>
      <c r="I42" s="50"/>
      <c r="J42" s="57"/>
      <c r="K42" s="8"/>
      <c r="L42" s="8"/>
      <c r="M42" s="8"/>
      <c r="N42" s="8"/>
      <c r="O42" s="8"/>
    </row>
    <row r="43" spans="1:15" s="1" customFormat="1" ht="12" customHeight="1">
      <c r="A43" s="8"/>
      <c r="B43" s="26" t="s">
        <v>5</v>
      </c>
      <c r="C43" s="27" t="s">
        <v>63</v>
      </c>
      <c r="D43" s="11"/>
      <c r="E43" s="13"/>
      <c r="F43" s="28"/>
      <c r="G43" s="15"/>
      <c r="H43" s="57"/>
      <c r="I43" s="50"/>
      <c r="J43" s="57"/>
      <c r="K43" s="8"/>
      <c r="L43" s="8"/>
      <c r="M43" s="8"/>
      <c r="N43" s="8"/>
      <c r="O43" s="8"/>
    </row>
    <row r="44" spans="1:15" s="1" customFormat="1" ht="12" customHeight="1">
      <c r="A44" s="8"/>
      <c r="B44" s="26" t="s">
        <v>6</v>
      </c>
      <c r="C44" s="25">
        <v>96396718</v>
      </c>
      <c r="D44" s="11"/>
      <c r="E44" s="13"/>
      <c r="F44" s="28"/>
      <c r="G44" s="15"/>
      <c r="H44" s="57"/>
      <c r="I44" s="50"/>
      <c r="J44" s="57"/>
      <c r="K44" s="8"/>
      <c r="L44" s="8"/>
      <c r="M44" s="8"/>
      <c r="N44" s="8"/>
      <c r="O44" s="8"/>
    </row>
    <row r="45" spans="1:15" s="47" customFormat="1" ht="12" customHeight="1">
      <c r="A45" s="45">
        <v>1</v>
      </c>
      <c r="B45" s="33" t="s">
        <v>25</v>
      </c>
      <c r="C45" s="34" t="s">
        <v>26</v>
      </c>
      <c r="D45" s="46">
        <v>60</v>
      </c>
      <c r="E45" s="46">
        <f>D45*0.9</f>
        <v>54</v>
      </c>
      <c r="F45" s="33">
        <v>1</v>
      </c>
      <c r="G45" s="15">
        <f>D45*F45</f>
        <v>60</v>
      </c>
      <c r="H45" s="57">
        <v>60</v>
      </c>
      <c r="I45" s="15">
        <f>G45*0.9</f>
        <v>54</v>
      </c>
      <c r="J45" s="15">
        <f>H45*0.9</f>
        <v>54</v>
      </c>
      <c r="K45" s="56">
        <f>J45*202.95/1378.35</f>
        <v>7.951028403525955</v>
      </c>
      <c r="L45" s="56">
        <f>SUM(J45:K45)</f>
        <v>61.95102840352595</v>
      </c>
      <c r="M45" s="56">
        <f>L45*2179.81/1581.3</f>
        <v>85.39902056807053</v>
      </c>
      <c r="N45" s="56">
        <f>L45*126.94/1543.5</f>
        <v>5.094955325910971</v>
      </c>
      <c r="O45" s="59">
        <f>SUM(M45:N45)</f>
        <v>90.4939758939815</v>
      </c>
    </row>
    <row r="46" spans="1:16" s="1" customFormat="1" ht="12" customHeight="1">
      <c r="A46" s="8"/>
      <c r="B46" s="26" t="s">
        <v>7</v>
      </c>
      <c r="C46" s="25" t="s">
        <v>64</v>
      </c>
      <c r="D46" s="11"/>
      <c r="E46" s="13"/>
      <c r="F46" s="28"/>
      <c r="G46" s="15"/>
      <c r="H46" s="49"/>
      <c r="I46" s="51"/>
      <c r="J46" s="51"/>
      <c r="K46" s="49"/>
      <c r="L46" s="49"/>
      <c r="M46" s="49"/>
      <c r="N46" s="49"/>
      <c r="O46" s="49"/>
      <c r="P46" s="44"/>
    </row>
    <row r="47" spans="1:16" s="1" customFormat="1" ht="12" customHeight="1">
      <c r="A47" s="8"/>
      <c r="B47" s="26" t="s">
        <v>8</v>
      </c>
      <c r="C47" s="25" t="s">
        <v>65</v>
      </c>
      <c r="D47" s="11"/>
      <c r="E47" s="13"/>
      <c r="F47" s="28"/>
      <c r="G47" s="15"/>
      <c r="H47" s="49"/>
      <c r="I47" s="51"/>
      <c r="J47" s="51"/>
      <c r="K47" s="49"/>
      <c r="L47" s="49"/>
      <c r="M47" s="49"/>
      <c r="N47" s="49"/>
      <c r="O47" s="49"/>
      <c r="P47" s="44"/>
    </row>
    <row r="48" spans="1:16" s="1" customFormat="1" ht="12" customHeight="1">
      <c r="A48" s="8"/>
      <c r="B48" s="26" t="s">
        <v>5</v>
      </c>
      <c r="C48" s="27" t="s">
        <v>66</v>
      </c>
      <c r="D48" s="11"/>
      <c r="E48" s="13"/>
      <c r="F48" s="28"/>
      <c r="G48" s="15"/>
      <c r="H48" s="49"/>
      <c r="I48" s="51"/>
      <c r="J48" s="51"/>
      <c r="K48" s="49"/>
      <c r="L48" s="49"/>
      <c r="M48" s="49"/>
      <c r="N48" s="49"/>
      <c r="O48" s="49"/>
      <c r="P48" s="44"/>
    </row>
    <row r="49" spans="1:16" s="1" customFormat="1" ht="12" customHeight="1">
      <c r="A49" s="8"/>
      <c r="B49" s="26" t="s">
        <v>6</v>
      </c>
      <c r="C49" s="25">
        <v>96806181</v>
      </c>
      <c r="D49" s="11"/>
      <c r="E49" s="13"/>
      <c r="F49" s="28"/>
      <c r="G49" s="15"/>
      <c r="H49" s="49"/>
      <c r="I49" s="51"/>
      <c r="J49" s="51"/>
      <c r="K49" s="49"/>
      <c r="L49" s="49"/>
      <c r="M49" s="49"/>
      <c r="N49" s="49"/>
      <c r="O49" s="49"/>
      <c r="P49" s="44"/>
    </row>
    <row r="50" spans="1:15" s="47" customFormat="1" ht="12" customHeight="1">
      <c r="A50" s="45">
        <v>1</v>
      </c>
      <c r="B50" s="33" t="s">
        <v>25</v>
      </c>
      <c r="C50" s="34" t="s">
        <v>26</v>
      </c>
      <c r="D50" s="46">
        <v>60</v>
      </c>
      <c r="E50" s="15">
        <f>D50*0.9</f>
        <v>54</v>
      </c>
      <c r="F50" s="33">
        <v>1</v>
      </c>
      <c r="G50" s="15">
        <f>D50*F50</f>
        <v>60</v>
      </c>
      <c r="H50" s="57">
        <v>60</v>
      </c>
      <c r="I50" s="15">
        <f>G50*0.9</f>
        <v>54</v>
      </c>
      <c r="J50" s="15">
        <f>H50*0.9</f>
        <v>54</v>
      </c>
      <c r="K50" s="56">
        <f>J50*202.95/1378.35</f>
        <v>7.951028403525955</v>
      </c>
      <c r="L50" s="56">
        <f>SUM(J50:K50)</f>
        <v>61.95102840352595</v>
      </c>
      <c r="M50" s="56">
        <f>L50*2179.81/1581.3</f>
        <v>85.39902056807053</v>
      </c>
      <c r="N50" s="56">
        <f>L50*126.94/1543.5</f>
        <v>5.094955325910971</v>
      </c>
      <c r="O50" s="59">
        <f>SUM(M50:N50)</f>
        <v>90.4939758939815</v>
      </c>
    </row>
    <row r="51" spans="1:16" s="1" customFormat="1" ht="12" customHeight="1">
      <c r="A51" s="8"/>
      <c r="B51" s="26" t="s">
        <v>7</v>
      </c>
      <c r="C51" s="25" t="s">
        <v>86</v>
      </c>
      <c r="D51" s="11"/>
      <c r="E51" s="13"/>
      <c r="F51" s="28"/>
      <c r="G51" s="15"/>
      <c r="H51" s="49"/>
      <c r="I51" s="51"/>
      <c r="J51" s="51"/>
      <c r="K51" s="49"/>
      <c r="L51" s="49"/>
      <c r="M51" s="49"/>
      <c r="N51" s="49"/>
      <c r="O51" s="49"/>
      <c r="P51" s="44"/>
    </row>
    <row r="52" spans="1:16" s="1" customFormat="1" ht="12" customHeight="1">
      <c r="A52" s="8"/>
      <c r="B52" s="26" t="s">
        <v>8</v>
      </c>
      <c r="C52" s="25" t="s">
        <v>88</v>
      </c>
      <c r="D52" s="11"/>
      <c r="E52" s="13"/>
      <c r="F52" s="28"/>
      <c r="G52" s="15"/>
      <c r="H52" s="49"/>
      <c r="I52" s="51"/>
      <c r="J52" s="51"/>
      <c r="K52" s="49"/>
      <c r="L52" s="49"/>
      <c r="M52" s="49"/>
      <c r="N52" s="49"/>
      <c r="O52" s="49"/>
      <c r="P52" s="44"/>
    </row>
    <row r="53" spans="1:16" s="1" customFormat="1" ht="12" customHeight="1">
      <c r="A53" s="8"/>
      <c r="B53" s="26" t="s">
        <v>5</v>
      </c>
      <c r="C53" s="27" t="s">
        <v>89</v>
      </c>
      <c r="D53" s="11"/>
      <c r="E53" s="13"/>
      <c r="F53" s="28"/>
      <c r="G53" s="15"/>
      <c r="H53" s="49"/>
      <c r="I53" s="51"/>
      <c r="J53" s="51"/>
      <c r="K53" s="49"/>
      <c r="L53" s="49"/>
      <c r="M53" s="49"/>
      <c r="N53" s="49"/>
      <c r="O53" s="49"/>
      <c r="P53" s="44"/>
    </row>
    <row r="54" spans="1:16" s="1" customFormat="1" ht="12" customHeight="1">
      <c r="A54" s="8"/>
      <c r="B54" s="26" t="s">
        <v>6</v>
      </c>
      <c r="C54" s="25">
        <v>94877409</v>
      </c>
      <c r="D54" s="11"/>
      <c r="E54" s="13"/>
      <c r="F54" s="28"/>
      <c r="G54" s="15"/>
      <c r="H54" s="49"/>
      <c r="I54" s="51"/>
      <c r="J54" s="51"/>
      <c r="K54" s="49"/>
      <c r="L54" s="49"/>
      <c r="M54" s="49"/>
      <c r="N54" s="49"/>
      <c r="O54" s="49"/>
      <c r="P54" s="44"/>
    </row>
    <row r="55" spans="1:15" ht="12.75">
      <c r="A55" s="13">
        <v>5</v>
      </c>
      <c r="B55" s="13">
        <v>375</v>
      </c>
      <c r="C55" s="34" t="s">
        <v>13</v>
      </c>
      <c r="D55" s="15">
        <v>12</v>
      </c>
      <c r="E55" s="15">
        <f>D55*0.9</f>
        <v>10.8</v>
      </c>
      <c r="F55" s="13">
        <v>1</v>
      </c>
      <c r="G55" s="15">
        <f>D55*F55</f>
        <v>12</v>
      </c>
      <c r="H55" s="57">
        <v>12</v>
      </c>
      <c r="I55" s="15">
        <f>G55*0.9</f>
        <v>10.8</v>
      </c>
      <c r="J55" s="15">
        <f>H55*0.9</f>
        <v>10.8</v>
      </c>
      <c r="K55" s="56">
        <f>J55*202.95/1378.35</f>
        <v>1.5902056807051912</v>
      </c>
      <c r="L55" s="56">
        <f>SUM(J55:K55)</f>
        <v>12.390205680705192</v>
      </c>
      <c r="M55" s="56">
        <f>L55*2179.81/1581.3</f>
        <v>17.079804113614102</v>
      </c>
      <c r="N55" s="56">
        <f>L55*126.94/1543.5</f>
        <v>1.0189910651821943</v>
      </c>
      <c r="O55" s="65">
        <f>SUM(M55:N55)</f>
        <v>18.098795178796298</v>
      </c>
    </row>
    <row r="56" spans="1:16" s="1" customFormat="1" ht="12" customHeight="1">
      <c r="A56" s="8"/>
      <c r="B56" s="26" t="s">
        <v>7</v>
      </c>
      <c r="C56" s="25" t="s">
        <v>80</v>
      </c>
      <c r="D56" s="11"/>
      <c r="E56" s="13"/>
      <c r="F56" s="28"/>
      <c r="G56" s="15"/>
      <c r="H56" s="49"/>
      <c r="I56" s="51"/>
      <c r="J56" s="51"/>
      <c r="K56" s="49"/>
      <c r="L56" s="49"/>
      <c r="M56" s="49"/>
      <c r="N56" s="49"/>
      <c r="O56" s="49"/>
      <c r="P56" s="44"/>
    </row>
    <row r="57" spans="1:16" s="1" customFormat="1" ht="12" customHeight="1">
      <c r="A57" s="8"/>
      <c r="B57" s="26" t="s">
        <v>8</v>
      </c>
      <c r="C57" s="25" t="s">
        <v>81</v>
      </c>
      <c r="D57" s="11"/>
      <c r="E57" s="13"/>
      <c r="F57" s="28"/>
      <c r="G57" s="15"/>
      <c r="H57" s="49"/>
      <c r="I57" s="51"/>
      <c r="J57" s="51"/>
      <c r="K57" s="49"/>
      <c r="L57" s="49"/>
      <c r="M57" s="49"/>
      <c r="N57" s="49"/>
      <c r="O57" s="49"/>
      <c r="P57" s="44"/>
    </row>
    <row r="58" spans="1:16" s="1" customFormat="1" ht="12" customHeight="1">
      <c r="A58" s="8"/>
      <c r="B58" s="26" t="s">
        <v>5</v>
      </c>
      <c r="C58" s="27" t="s">
        <v>82</v>
      </c>
      <c r="D58" s="11"/>
      <c r="E58" s="13"/>
      <c r="F58" s="28"/>
      <c r="G58" s="15"/>
      <c r="H58" s="49"/>
      <c r="I58" s="51"/>
      <c r="J58" s="51"/>
      <c r="K58" s="49"/>
      <c r="L58" s="49"/>
      <c r="M58" s="49"/>
      <c r="N58" s="49"/>
      <c r="O58" s="49"/>
      <c r="P58" s="44"/>
    </row>
    <row r="59" spans="1:16" s="1" customFormat="1" ht="12" customHeight="1">
      <c r="A59" s="8"/>
      <c r="B59" s="26" t="s">
        <v>6</v>
      </c>
      <c r="C59" s="25">
        <v>97608159</v>
      </c>
      <c r="D59" s="11"/>
      <c r="E59" s="13"/>
      <c r="F59" s="28"/>
      <c r="G59" s="15"/>
      <c r="H59" s="49"/>
      <c r="I59" s="51"/>
      <c r="J59" s="51"/>
      <c r="K59" s="49"/>
      <c r="L59" s="49"/>
      <c r="M59" s="49"/>
      <c r="N59" s="49"/>
      <c r="O59" s="49"/>
      <c r="P59" s="44"/>
    </row>
    <row r="60" spans="1:15" s="47" customFormat="1" ht="12" customHeight="1">
      <c r="A60" s="45">
        <v>1</v>
      </c>
      <c r="B60" s="33" t="s">
        <v>25</v>
      </c>
      <c r="C60" s="34" t="s">
        <v>26</v>
      </c>
      <c r="D60" s="46">
        <v>60</v>
      </c>
      <c r="E60" s="15">
        <f>D60*0.9</f>
        <v>54</v>
      </c>
      <c r="F60" s="33">
        <v>1</v>
      </c>
      <c r="G60" s="15">
        <f>D60*F60</f>
        <v>60</v>
      </c>
      <c r="H60" s="57">
        <v>60</v>
      </c>
      <c r="I60" s="15">
        <f>G60*0.9</f>
        <v>54</v>
      </c>
      <c r="J60" s="15">
        <f>H60*0.9</f>
        <v>54</v>
      </c>
      <c r="K60" s="56">
        <f>J60*202.95/1378.35</f>
        <v>7.951028403525955</v>
      </c>
      <c r="L60" s="56">
        <f>SUM(J60:K60)</f>
        <v>61.95102840352595</v>
      </c>
      <c r="M60" s="56">
        <f>L60*2179.81/1581.3</f>
        <v>85.39902056807053</v>
      </c>
      <c r="N60" s="56">
        <f>L60*126.94/1543.5</f>
        <v>5.094955325910971</v>
      </c>
      <c r="O60" s="65">
        <f>SUM(M60:N60)</f>
        <v>90.4939758939815</v>
      </c>
    </row>
    <row r="61" spans="1:16" s="1" customFormat="1" ht="12" customHeight="1">
      <c r="A61" s="8"/>
      <c r="B61" s="26" t="s">
        <v>7</v>
      </c>
      <c r="C61" s="25" t="s">
        <v>83</v>
      </c>
      <c r="D61" s="11"/>
      <c r="E61" s="13"/>
      <c r="F61" s="28"/>
      <c r="G61" s="15"/>
      <c r="H61" s="49"/>
      <c r="I61" s="51"/>
      <c r="J61" s="51"/>
      <c r="K61" s="49"/>
      <c r="L61" s="49"/>
      <c r="M61" s="49"/>
      <c r="N61" s="49"/>
      <c r="O61" s="49"/>
      <c r="P61" s="44"/>
    </row>
    <row r="62" spans="1:16" s="1" customFormat="1" ht="12" customHeight="1">
      <c r="A62" s="8"/>
      <c r="B62" s="26" t="s">
        <v>8</v>
      </c>
      <c r="C62" s="25" t="s">
        <v>84</v>
      </c>
      <c r="D62" s="11"/>
      <c r="E62" s="13"/>
      <c r="F62" s="28"/>
      <c r="G62" s="15"/>
      <c r="H62" s="49"/>
      <c r="I62" s="51"/>
      <c r="J62" s="51"/>
      <c r="K62" s="49"/>
      <c r="L62" s="49"/>
      <c r="M62" s="49"/>
      <c r="N62" s="49"/>
      <c r="O62" s="49"/>
      <c r="P62" s="44"/>
    </row>
    <row r="63" spans="1:16" s="1" customFormat="1" ht="12" customHeight="1">
      <c r="A63" s="8"/>
      <c r="B63" s="26" t="s">
        <v>5</v>
      </c>
      <c r="C63" s="27" t="s">
        <v>85</v>
      </c>
      <c r="D63" s="11"/>
      <c r="E63" s="13"/>
      <c r="F63" s="28"/>
      <c r="G63" s="15"/>
      <c r="H63" s="49"/>
      <c r="I63" s="51"/>
      <c r="J63" s="51"/>
      <c r="K63" s="49"/>
      <c r="L63" s="49"/>
      <c r="M63" s="49"/>
      <c r="N63" s="49"/>
      <c r="O63" s="49"/>
      <c r="P63" s="44"/>
    </row>
    <row r="64" spans="1:16" s="1" customFormat="1" ht="12" customHeight="1">
      <c r="A64" s="8"/>
      <c r="B64" s="26" t="s">
        <v>6</v>
      </c>
      <c r="C64" s="25">
        <v>96177628</v>
      </c>
      <c r="D64" s="11"/>
      <c r="E64" s="13"/>
      <c r="F64" s="28"/>
      <c r="G64" s="15"/>
      <c r="H64" s="49"/>
      <c r="I64" s="51"/>
      <c r="J64" s="51"/>
      <c r="K64" s="49"/>
      <c r="L64" s="49"/>
      <c r="M64" s="49"/>
      <c r="N64" s="49"/>
      <c r="O64" s="49"/>
      <c r="P64" s="44"/>
    </row>
    <row r="65" spans="1:15" s="47" customFormat="1" ht="12" customHeight="1">
      <c r="A65" s="45">
        <v>1</v>
      </c>
      <c r="B65" s="33" t="s">
        <v>25</v>
      </c>
      <c r="C65" s="34" t="s">
        <v>26</v>
      </c>
      <c r="D65" s="46">
        <v>60</v>
      </c>
      <c r="E65" s="15">
        <f>D65*0.9</f>
        <v>54</v>
      </c>
      <c r="F65" s="33">
        <v>2</v>
      </c>
      <c r="G65" s="15">
        <f>D65*F65</f>
        <v>120</v>
      </c>
      <c r="H65" s="57">
        <v>120</v>
      </c>
      <c r="I65" s="15">
        <f>G65*0.9</f>
        <v>108</v>
      </c>
      <c r="J65" s="15">
        <f>H65*0.9</f>
        <v>108</v>
      </c>
      <c r="K65" s="56">
        <f>J65*202.95/1378.35</f>
        <v>15.90205680705191</v>
      </c>
      <c r="L65" s="56">
        <f>SUM(J65:K65)</f>
        <v>123.9020568070519</v>
      </c>
      <c r="M65" s="56">
        <f>L65*2179.81/1581.3</f>
        <v>170.79804113614105</v>
      </c>
      <c r="N65" s="56">
        <f>L65*126.94/1543.5</f>
        <v>10.189910651821942</v>
      </c>
      <c r="O65" s="65">
        <f>SUM(M65:N65)</f>
        <v>180.987951787963</v>
      </c>
    </row>
    <row r="66" spans="1:16" s="1" customFormat="1" ht="12" customHeight="1">
      <c r="A66" s="8"/>
      <c r="B66" s="26" t="s">
        <v>7</v>
      </c>
      <c r="C66" s="25" t="s">
        <v>93</v>
      </c>
      <c r="D66" s="11"/>
      <c r="E66" s="13"/>
      <c r="F66" s="28"/>
      <c r="G66" s="15"/>
      <c r="H66" s="49"/>
      <c r="I66" s="51"/>
      <c r="J66" s="51"/>
      <c r="K66" s="49"/>
      <c r="L66" s="49"/>
      <c r="M66" s="49"/>
      <c r="N66" s="49"/>
      <c r="O66" s="49"/>
      <c r="P66" s="44"/>
    </row>
    <row r="67" spans="1:16" s="1" customFormat="1" ht="12" customHeight="1">
      <c r="A67" s="8"/>
      <c r="B67" s="26" t="s">
        <v>8</v>
      </c>
      <c r="C67" s="66" t="s">
        <v>94</v>
      </c>
      <c r="D67" s="11"/>
      <c r="E67" s="13"/>
      <c r="F67" s="28"/>
      <c r="G67" s="15"/>
      <c r="H67" s="49"/>
      <c r="I67" s="51"/>
      <c r="J67" s="51"/>
      <c r="K67" s="49"/>
      <c r="L67" s="49"/>
      <c r="M67" s="49"/>
      <c r="N67" s="49"/>
      <c r="O67" s="49"/>
      <c r="P67" s="44"/>
    </row>
    <row r="68" spans="1:16" s="1" customFormat="1" ht="12" customHeight="1">
      <c r="A68" s="8"/>
      <c r="B68" s="67" t="s">
        <v>5</v>
      </c>
      <c r="C68" s="68" t="s">
        <v>95</v>
      </c>
      <c r="D68" s="11"/>
      <c r="E68" s="13"/>
      <c r="F68" s="28"/>
      <c r="G68" s="15"/>
      <c r="H68" s="49"/>
      <c r="I68" s="51"/>
      <c r="J68" s="51"/>
      <c r="K68" s="49"/>
      <c r="L68" s="49"/>
      <c r="M68" s="49"/>
      <c r="N68" s="49"/>
      <c r="O68" s="49"/>
      <c r="P68" s="44"/>
    </row>
    <row r="69" spans="1:16" s="1" customFormat="1" ht="12" customHeight="1">
      <c r="A69" s="8"/>
      <c r="B69" s="26" t="s">
        <v>6</v>
      </c>
      <c r="C69" s="25">
        <v>98570313</v>
      </c>
      <c r="D69" s="11"/>
      <c r="E69" s="13"/>
      <c r="F69" s="28"/>
      <c r="G69" s="15"/>
      <c r="H69" s="49"/>
      <c r="I69" s="51"/>
      <c r="J69" s="51"/>
      <c r="K69" s="49"/>
      <c r="L69" s="49"/>
      <c r="M69" s="49"/>
      <c r="N69" s="49"/>
      <c r="O69" s="49"/>
      <c r="P69" s="44"/>
    </row>
    <row r="70" spans="1:17" ht="12.75">
      <c r="A70" s="13">
        <v>1</v>
      </c>
      <c r="B70" s="13">
        <v>5813</v>
      </c>
      <c r="C70" s="14" t="s">
        <v>33</v>
      </c>
      <c r="D70" s="15">
        <v>8</v>
      </c>
      <c r="E70" s="15">
        <f>D70*0.9</f>
        <v>7.2</v>
      </c>
      <c r="F70" s="6">
        <v>1</v>
      </c>
      <c r="G70" s="15">
        <f>D70*F70</f>
        <v>8</v>
      </c>
      <c r="H70" s="38"/>
      <c r="I70" s="15">
        <f>G70*0.9</f>
        <v>7.2</v>
      </c>
      <c r="J70" s="55"/>
      <c r="K70" s="55"/>
      <c r="L70" s="55"/>
      <c r="M70" s="55"/>
      <c r="N70" s="55"/>
      <c r="O70" s="35"/>
      <c r="Q70" s="1"/>
    </row>
    <row r="71" spans="1:17" ht="12.75">
      <c r="A71" s="13">
        <v>2</v>
      </c>
      <c r="B71" s="13" t="s">
        <v>28</v>
      </c>
      <c r="C71" s="14" t="s">
        <v>29</v>
      </c>
      <c r="D71" s="36">
        <v>8</v>
      </c>
      <c r="E71" s="15">
        <f>D71*0.9</f>
        <v>7.2</v>
      </c>
      <c r="F71" s="6">
        <v>1</v>
      </c>
      <c r="G71" s="15">
        <f>D71*F71</f>
        <v>8</v>
      </c>
      <c r="H71" s="38"/>
      <c r="I71" s="15">
        <f>G71*0.9</f>
        <v>7.2</v>
      </c>
      <c r="J71" s="55"/>
      <c r="K71" s="55"/>
      <c r="L71" s="55"/>
      <c r="M71" s="55"/>
      <c r="N71" s="55"/>
      <c r="O71" s="35"/>
      <c r="Q71" s="1"/>
    </row>
    <row r="72" spans="1:17" ht="12.75">
      <c r="A72" s="13">
        <v>3</v>
      </c>
      <c r="B72" s="13">
        <v>5815</v>
      </c>
      <c r="C72" s="14" t="s">
        <v>27</v>
      </c>
      <c r="D72" s="15">
        <v>8</v>
      </c>
      <c r="E72" s="15">
        <f>D72*0.9</f>
        <v>7.2</v>
      </c>
      <c r="F72" s="6">
        <v>1</v>
      </c>
      <c r="G72" s="15">
        <f>D72*F72</f>
        <v>8</v>
      </c>
      <c r="H72" s="58">
        <f>SUM(G70:G72)</f>
        <v>24</v>
      </c>
      <c r="I72" s="15">
        <f>G72*0.9</f>
        <v>7.2</v>
      </c>
      <c r="J72" s="58">
        <f>SUM(I70:I72)</f>
        <v>21.6</v>
      </c>
      <c r="K72" s="56">
        <f>J72*202.95/1378.35</f>
        <v>3.1804113614103824</v>
      </c>
      <c r="L72" s="56">
        <f>SUM(J72:K72)</f>
        <v>24.780411361410383</v>
      </c>
      <c r="M72" s="56">
        <f>L72*2179.81/1581.3</f>
        <v>34.159608227228205</v>
      </c>
      <c r="N72" s="56">
        <f>L72*126.94/1543.5</f>
        <v>2.0379821303643886</v>
      </c>
      <c r="O72" s="59">
        <f>SUM(M72:N72)</f>
        <v>36.197590357592595</v>
      </c>
      <c r="Q72" s="1"/>
    </row>
    <row r="73" spans="1:15" s="31" customFormat="1" ht="12" customHeight="1">
      <c r="A73" s="13"/>
      <c r="B73" s="6"/>
      <c r="C73" s="10" t="s">
        <v>9</v>
      </c>
      <c r="D73" s="4"/>
      <c r="E73" s="15"/>
      <c r="F73" s="6"/>
      <c r="G73" s="4"/>
      <c r="H73" s="43"/>
      <c r="I73" s="15"/>
      <c r="J73" s="42"/>
      <c r="K73" s="42"/>
      <c r="L73" s="42"/>
      <c r="M73" s="42"/>
      <c r="N73" s="42"/>
      <c r="O73" s="35"/>
    </row>
    <row r="74" spans="1:15" s="2" customFormat="1" ht="12" customHeight="1">
      <c r="A74" s="13">
        <v>1</v>
      </c>
      <c r="B74" s="29" t="s">
        <v>14</v>
      </c>
      <c r="C74" s="64" t="s">
        <v>92</v>
      </c>
      <c r="D74" s="30">
        <v>5</v>
      </c>
      <c r="E74" s="15">
        <f>D74*0.9</f>
        <v>4.5</v>
      </c>
      <c r="F74" s="13">
        <v>10</v>
      </c>
      <c r="G74" s="15">
        <f>D74*F74</f>
        <v>50</v>
      </c>
      <c r="H74" s="42"/>
      <c r="I74" s="15">
        <f aca="true" t="shared" si="3" ref="I74:I81">G74*0.9</f>
        <v>45</v>
      </c>
      <c r="J74" s="42"/>
      <c r="K74" s="42"/>
      <c r="L74" s="42"/>
      <c r="M74" s="42"/>
      <c r="N74" s="42"/>
      <c r="O74" s="35"/>
    </row>
    <row r="75" spans="1:15" s="2" customFormat="1" ht="12" customHeight="1">
      <c r="A75" s="13">
        <v>2</v>
      </c>
      <c r="B75" s="29" t="s">
        <v>91</v>
      </c>
      <c r="C75" s="64" t="s">
        <v>15</v>
      </c>
      <c r="D75" s="30">
        <v>5</v>
      </c>
      <c r="E75" s="15">
        <v>4.5</v>
      </c>
      <c r="F75" s="13">
        <v>10</v>
      </c>
      <c r="G75" s="15">
        <v>50</v>
      </c>
      <c r="H75" s="42"/>
      <c r="I75" s="15">
        <v>45</v>
      </c>
      <c r="J75" s="42"/>
      <c r="K75" s="42"/>
      <c r="L75" s="42"/>
      <c r="M75" s="42"/>
      <c r="N75" s="42"/>
      <c r="O75" s="35"/>
    </row>
    <row r="76" spans="1:15" ht="12.75">
      <c r="A76" s="13">
        <v>3</v>
      </c>
      <c r="B76" s="29" t="s">
        <v>16</v>
      </c>
      <c r="C76" s="64" t="s">
        <v>17</v>
      </c>
      <c r="D76" s="30">
        <v>5</v>
      </c>
      <c r="E76" s="15">
        <f aca="true" t="shared" si="4" ref="E76:E87">D76*0.9</f>
        <v>4.5</v>
      </c>
      <c r="F76" s="13">
        <v>10</v>
      </c>
      <c r="G76" s="15">
        <f aca="true" t="shared" si="5" ref="G76:G87">D76*F76</f>
        <v>50</v>
      </c>
      <c r="H76" s="38"/>
      <c r="I76" s="15">
        <f t="shared" si="3"/>
        <v>45</v>
      </c>
      <c r="J76" s="55"/>
      <c r="K76" s="55"/>
      <c r="L76" s="55"/>
      <c r="M76" s="55"/>
      <c r="N76" s="55"/>
      <c r="O76" s="35"/>
    </row>
    <row r="77" spans="1:15" s="2" customFormat="1" ht="12" customHeight="1">
      <c r="A77" s="13">
        <v>4</v>
      </c>
      <c r="B77" s="29" t="s">
        <v>39</v>
      </c>
      <c r="C77" s="64" t="s">
        <v>40</v>
      </c>
      <c r="D77" s="30">
        <v>5</v>
      </c>
      <c r="E77" s="15">
        <f t="shared" si="4"/>
        <v>4.5</v>
      </c>
      <c r="F77" s="13">
        <v>5</v>
      </c>
      <c r="G77" s="15">
        <f t="shared" si="5"/>
        <v>25</v>
      </c>
      <c r="H77" s="42"/>
      <c r="I77" s="15">
        <f t="shared" si="3"/>
        <v>22.5</v>
      </c>
      <c r="J77" s="42"/>
      <c r="K77" s="42"/>
      <c r="L77" s="42"/>
      <c r="M77" s="42"/>
      <c r="N77" s="42"/>
      <c r="O77" s="35"/>
    </row>
    <row r="78" spans="1:15" s="2" customFormat="1" ht="12" customHeight="1">
      <c r="A78" s="13">
        <v>5</v>
      </c>
      <c r="B78" s="29" t="s">
        <v>43</v>
      </c>
      <c r="C78" s="64" t="s">
        <v>87</v>
      </c>
      <c r="D78" s="30">
        <v>5</v>
      </c>
      <c r="E78" s="15">
        <f t="shared" si="4"/>
        <v>4.5</v>
      </c>
      <c r="F78" s="13">
        <v>4</v>
      </c>
      <c r="G78" s="15">
        <f t="shared" si="5"/>
        <v>20</v>
      </c>
      <c r="H78" s="42"/>
      <c r="I78" s="15">
        <f t="shared" si="3"/>
        <v>18</v>
      </c>
      <c r="J78" s="42"/>
      <c r="K78" s="42"/>
      <c r="L78" s="42"/>
      <c r="M78" s="42"/>
      <c r="N78" s="42"/>
      <c r="O78" s="35"/>
    </row>
    <row r="79" spans="1:15" ht="12.75">
      <c r="A79" s="13">
        <v>6</v>
      </c>
      <c r="B79" s="13">
        <v>375</v>
      </c>
      <c r="C79" s="34" t="s">
        <v>13</v>
      </c>
      <c r="D79" s="15">
        <v>12</v>
      </c>
      <c r="E79" s="15">
        <f t="shared" si="4"/>
        <v>10.8</v>
      </c>
      <c r="F79" s="13">
        <v>1</v>
      </c>
      <c r="G79" s="15">
        <f t="shared" si="5"/>
        <v>12</v>
      </c>
      <c r="H79" s="38"/>
      <c r="I79" s="15">
        <f t="shared" si="3"/>
        <v>10.8</v>
      </c>
      <c r="J79" s="55"/>
      <c r="K79" s="55"/>
      <c r="L79" s="55"/>
      <c r="M79" s="55"/>
      <c r="N79" s="55"/>
      <c r="O79" s="35"/>
    </row>
    <row r="80" spans="1:15" s="1" customFormat="1" ht="12" customHeight="1">
      <c r="A80" s="13">
        <v>7</v>
      </c>
      <c r="B80" s="37" t="s">
        <v>41</v>
      </c>
      <c r="C80" s="38" t="s">
        <v>42</v>
      </c>
      <c r="D80" s="39">
        <v>10</v>
      </c>
      <c r="E80" s="15">
        <f t="shared" si="4"/>
        <v>9</v>
      </c>
      <c r="F80" s="13">
        <v>5</v>
      </c>
      <c r="G80" s="15">
        <f t="shared" si="5"/>
        <v>50</v>
      </c>
      <c r="H80" s="8"/>
      <c r="I80" s="15">
        <f t="shared" si="3"/>
        <v>45</v>
      </c>
      <c r="J80" s="8"/>
      <c r="K80" s="8"/>
      <c r="L80" s="8"/>
      <c r="M80" s="8"/>
      <c r="N80" s="8"/>
      <c r="O80" s="8"/>
    </row>
    <row r="81" spans="1:17" ht="12.75">
      <c r="A81" s="13">
        <v>8</v>
      </c>
      <c r="B81" s="13" t="s">
        <v>25</v>
      </c>
      <c r="C81" s="14" t="s">
        <v>26</v>
      </c>
      <c r="D81" s="15">
        <v>60</v>
      </c>
      <c r="E81" s="15">
        <f t="shared" si="4"/>
        <v>54</v>
      </c>
      <c r="F81" s="6">
        <v>2</v>
      </c>
      <c r="G81" s="15">
        <f t="shared" si="5"/>
        <v>120</v>
      </c>
      <c r="H81" s="38"/>
      <c r="I81" s="15">
        <f t="shared" si="3"/>
        <v>108</v>
      </c>
      <c r="J81" s="55"/>
      <c r="K81" s="55"/>
      <c r="L81" s="55"/>
      <c r="M81" s="55"/>
      <c r="N81" s="55"/>
      <c r="O81" s="35"/>
      <c r="Q81" s="1"/>
    </row>
    <row r="82" spans="1:17" ht="12.75">
      <c r="A82" s="13">
        <v>9</v>
      </c>
      <c r="B82" s="13">
        <v>5813</v>
      </c>
      <c r="C82" s="14" t="s">
        <v>33</v>
      </c>
      <c r="D82" s="15">
        <v>8</v>
      </c>
      <c r="E82" s="15">
        <f>D82*0.9</f>
        <v>7.2</v>
      </c>
      <c r="F82" s="6">
        <v>1</v>
      </c>
      <c r="G82" s="15">
        <f>D82*F82</f>
        <v>8</v>
      </c>
      <c r="H82" s="38"/>
      <c r="I82" s="15">
        <f>G85*0.9</f>
        <v>14.4</v>
      </c>
      <c r="J82" s="55"/>
      <c r="K82" s="55"/>
      <c r="L82" s="55"/>
      <c r="M82" s="55"/>
      <c r="N82" s="55"/>
      <c r="O82" s="35"/>
      <c r="Q82" s="1"/>
    </row>
    <row r="83" spans="1:17" ht="12.75">
      <c r="A83" s="13">
        <v>10</v>
      </c>
      <c r="B83" s="13" t="s">
        <v>28</v>
      </c>
      <c r="C83" s="14" t="s">
        <v>29</v>
      </c>
      <c r="D83" s="36">
        <v>8</v>
      </c>
      <c r="E83" s="15">
        <f>D83*0.9</f>
        <v>7.2</v>
      </c>
      <c r="F83" s="13">
        <v>1</v>
      </c>
      <c r="G83" s="15">
        <f>D83*F83</f>
        <v>8</v>
      </c>
      <c r="H83" s="38"/>
      <c r="I83" s="15">
        <f>G86*0.9</f>
        <v>7.2</v>
      </c>
      <c r="J83" s="55"/>
      <c r="K83" s="55"/>
      <c r="L83" s="55"/>
      <c r="M83" s="55"/>
      <c r="N83" s="55"/>
      <c r="O83" s="35"/>
      <c r="Q83" s="1"/>
    </row>
    <row r="84" spans="1:17" ht="12.75">
      <c r="A84" s="13">
        <v>11</v>
      </c>
      <c r="B84" s="13">
        <v>5815</v>
      </c>
      <c r="C84" s="14" t="s">
        <v>27</v>
      </c>
      <c r="D84" s="15">
        <v>8</v>
      </c>
      <c r="E84" s="15">
        <f>D84*0.9</f>
        <v>7.2</v>
      </c>
      <c r="F84" s="6">
        <v>1</v>
      </c>
      <c r="G84" s="15">
        <f>D84*F84</f>
        <v>8</v>
      </c>
      <c r="H84" s="38"/>
      <c r="I84" s="15">
        <f>G87*0.9</f>
        <v>7.2</v>
      </c>
      <c r="J84" s="55"/>
      <c r="K84" s="55"/>
      <c r="L84" s="55"/>
      <c r="M84" s="55"/>
      <c r="N84" s="55"/>
      <c r="O84" s="35"/>
      <c r="Q84" s="1"/>
    </row>
    <row r="85" spans="1:17" ht="12.75">
      <c r="A85" s="13">
        <v>12</v>
      </c>
      <c r="B85" s="13">
        <v>5801</v>
      </c>
      <c r="C85" s="14" t="s">
        <v>30</v>
      </c>
      <c r="D85" s="15">
        <v>8</v>
      </c>
      <c r="E85" s="15">
        <f t="shared" si="4"/>
        <v>7.2</v>
      </c>
      <c r="F85" s="6">
        <v>2</v>
      </c>
      <c r="G85" s="15">
        <f t="shared" si="5"/>
        <v>16</v>
      </c>
      <c r="H85" s="38"/>
      <c r="I85" s="15">
        <f>G82*0.9</f>
        <v>7.2</v>
      </c>
      <c r="J85" s="55"/>
      <c r="K85" s="55"/>
      <c r="L85" s="55"/>
      <c r="M85" s="55"/>
      <c r="N85" s="55"/>
      <c r="O85" s="35"/>
      <c r="Q85" s="1"/>
    </row>
    <row r="86" spans="1:15" s="2" customFormat="1" ht="12" customHeight="1">
      <c r="A86" s="13">
        <v>13</v>
      </c>
      <c r="B86" s="13">
        <v>5807</v>
      </c>
      <c r="C86" s="14" t="s">
        <v>31</v>
      </c>
      <c r="D86" s="15">
        <v>8</v>
      </c>
      <c r="E86" s="15">
        <f t="shared" si="4"/>
        <v>7.2</v>
      </c>
      <c r="F86" s="6">
        <v>1</v>
      </c>
      <c r="G86" s="15">
        <f t="shared" si="5"/>
        <v>8</v>
      </c>
      <c r="H86" s="56"/>
      <c r="I86" s="15">
        <f>G83*0.9</f>
        <v>7.2</v>
      </c>
      <c r="J86" s="56"/>
      <c r="K86" s="56"/>
      <c r="L86" s="56"/>
      <c r="M86" s="42"/>
      <c r="N86" s="56"/>
      <c r="O86" s="35"/>
    </row>
    <row r="87" spans="1:17" ht="12.75">
      <c r="A87" s="13">
        <v>14</v>
      </c>
      <c r="B87" s="13">
        <v>5808</v>
      </c>
      <c r="C87" s="14" t="s">
        <v>32</v>
      </c>
      <c r="D87" s="15">
        <v>8</v>
      </c>
      <c r="E87" s="15">
        <f t="shared" si="4"/>
        <v>7.2</v>
      </c>
      <c r="F87" s="6">
        <v>1</v>
      </c>
      <c r="G87" s="15">
        <f t="shared" si="5"/>
        <v>8</v>
      </c>
      <c r="H87" s="58">
        <f>SUM(G74:G87)</f>
        <v>433</v>
      </c>
      <c r="I87" s="15">
        <f>G84*0.9</f>
        <v>7.2</v>
      </c>
      <c r="J87" s="58">
        <f>SUM(I74:I87)</f>
        <v>389.69999999999993</v>
      </c>
      <c r="K87" s="56">
        <f>J87*202.95/1378.35</f>
        <v>57.37992164544563</v>
      </c>
      <c r="L87" s="56">
        <f>SUM(J87:K87)</f>
        <v>447.07992164544555</v>
      </c>
      <c r="M87" s="56">
        <f>L87*2179.81/1581.3</f>
        <v>616.2962650995755</v>
      </c>
      <c r="N87" s="56">
        <f>L87*126.94/1543.5</f>
        <v>36.7685942686575</v>
      </c>
      <c r="O87" s="59">
        <f>SUM(M87:N87)</f>
        <v>653.064859368233</v>
      </c>
      <c r="Q87" s="1"/>
    </row>
    <row r="88" spans="7:17" ht="12.75">
      <c r="G88" s="58">
        <f>SUM(G2:G87)</f>
        <v>1531.5</v>
      </c>
      <c r="H88" s="58">
        <f aca="true" t="shared" si="6" ref="H88:O88">SUM(H2:H87)</f>
        <v>1531.5</v>
      </c>
      <c r="I88" s="58">
        <f t="shared" si="6"/>
        <v>1378.3500000000004</v>
      </c>
      <c r="J88" s="58">
        <f t="shared" si="6"/>
        <v>1378.35</v>
      </c>
      <c r="K88" s="58">
        <f t="shared" si="6"/>
        <v>202.94999999999996</v>
      </c>
      <c r="L88" s="58">
        <f t="shared" si="6"/>
        <v>1581.2999999999997</v>
      </c>
      <c r="M88" s="58">
        <f t="shared" si="6"/>
        <v>2179.81</v>
      </c>
      <c r="N88" s="58">
        <f t="shared" si="6"/>
        <v>130.04873469387752</v>
      </c>
      <c r="O88" s="28">
        <f t="shared" si="6"/>
        <v>2309.858734693878</v>
      </c>
      <c r="Q88" s="1"/>
    </row>
    <row r="89" ht="12.75">
      <c r="Q89" s="1"/>
    </row>
    <row r="90" ht="12.75">
      <c r="C90" s="20" t="s">
        <v>11</v>
      </c>
    </row>
    <row r="91" ht="15">
      <c r="G91" s="21"/>
    </row>
    <row r="92" spans="3:7" ht="29.25">
      <c r="C92" s="22" t="s">
        <v>9</v>
      </c>
      <c r="G92" s="21"/>
    </row>
    <row r="93" spans="3:7" ht="15">
      <c r="C93" s="3" t="s">
        <v>12</v>
      </c>
      <c r="G93" s="23"/>
    </row>
    <row r="94" spans="3:7" ht="12.75">
      <c r="C94" s="3">
        <v>96221803</v>
      </c>
      <c r="G94" s="24"/>
    </row>
  </sheetData>
  <sheetProtection/>
  <hyperlinks>
    <hyperlink ref="C4" r:id="rId1" display="buonavistatmc@gmail.com"/>
    <hyperlink ref="C38" r:id="rId2" display="adv.krupashah@gmail.com"/>
    <hyperlink ref="C31" r:id="rId3" display="aliciayong55@gmail.com"/>
    <hyperlink ref="C43" r:id="rId4" display="Cheng_Boon_lim@yahoo.com.sg"/>
    <hyperlink ref="C48" r:id="rId5" display="yushunfa@gmail.com"/>
    <hyperlink ref="C63" r:id="rId6" display="janho3833@gmail.com"/>
    <hyperlink ref="C53" r:id="rId7" display="onghuaychin@gmail.com"/>
  </hyperlinks>
  <printOptions/>
  <pageMargins left="0.25" right="0.25" top="0.75" bottom="0.75" header="0.3" footer="0.3"/>
  <pageSetup fitToHeight="0" fitToWidth="1" horizontalDpi="600" verticalDpi="600" orientation="landscape" paperSize="9" scale="91" r:id="rId8"/>
  <headerFooter alignWithMargins="0">
    <oddFooter>&amp;L&amp;D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Student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 Hui, Tan</dc:creator>
  <cp:keywords/>
  <dc:description/>
  <cp:lastModifiedBy>Yiang Ping Tay</cp:lastModifiedBy>
  <cp:lastPrinted>2021-12-10T15:24:09Z</cp:lastPrinted>
  <dcterms:created xsi:type="dcterms:W3CDTF">2006-02-25T13:48:34Z</dcterms:created>
  <dcterms:modified xsi:type="dcterms:W3CDTF">2023-07-29T15:55:03Z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