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'Sheet1'!$A$1:$I$127</definedName>
  </definedNames>
  <calcPr fullCalcOnLoad="1"/>
</workbook>
</file>

<file path=xl/sharedStrings.xml><?xml version="1.0" encoding="utf-8"?>
<sst xmlns="http://schemas.openxmlformats.org/spreadsheetml/2006/main" count="232" uniqueCount="167">
  <si>
    <t>Item Code</t>
  </si>
  <si>
    <t>Description</t>
  </si>
  <si>
    <t>unit price US$</t>
  </si>
  <si>
    <t>Qty</t>
  </si>
  <si>
    <t>1916A</t>
  </si>
  <si>
    <t>No.</t>
  </si>
  <si>
    <t>Gavel Paperweight</t>
  </si>
  <si>
    <t>393 BTT</t>
  </si>
  <si>
    <t>393 HALFCC</t>
  </si>
  <si>
    <t>Half CC ribbon</t>
  </si>
  <si>
    <t>Protable wooden lectern</t>
  </si>
  <si>
    <t>B30</t>
  </si>
  <si>
    <t>Robert's Rules of Order</t>
  </si>
  <si>
    <t>Toastmasters Club banner (w/customisation)</t>
  </si>
  <si>
    <t>Club City: Singapore</t>
  </si>
  <si>
    <t xml:space="preserve"> Club Name: Chong Pang Toastmasters Club</t>
  </si>
  <si>
    <t>Club No: 1232248</t>
  </si>
  <si>
    <t>234B</t>
  </si>
  <si>
    <t>Club banner bag</t>
  </si>
  <si>
    <t>393 BS</t>
  </si>
  <si>
    <t>393 BE</t>
  </si>
  <si>
    <t>High Performance Leadership</t>
  </si>
  <si>
    <t>226Z</t>
  </si>
  <si>
    <t>Advanced Communication Library Set</t>
  </si>
  <si>
    <t>393CC</t>
  </si>
  <si>
    <t>CC Ribbon</t>
  </si>
  <si>
    <t xml:space="preserve">Club Name: </t>
  </si>
  <si>
    <t>SingHealth Toastmasters Club</t>
  </si>
  <si>
    <t>Contact Person:</t>
  </si>
  <si>
    <t>Lee Min</t>
  </si>
  <si>
    <t>Email:</t>
  </si>
  <si>
    <t>Mobile:</t>
  </si>
  <si>
    <t>393BE</t>
  </si>
  <si>
    <t>Best Evaluator Ribbon Set (set of 10)</t>
  </si>
  <si>
    <t>393BS</t>
  </si>
  <si>
    <t>Best Speaker Ribbon Set (Set of 10)</t>
  </si>
  <si>
    <t>393BTT</t>
  </si>
  <si>
    <t>Best Table Topic Ribbon Set (Set of 10)</t>
  </si>
  <si>
    <t>393FT</t>
  </si>
  <si>
    <t>First time Ribbon Set (Set of 10)</t>
  </si>
  <si>
    <t xml:space="preserve">Tampines Changkat </t>
  </si>
  <si>
    <t>Michael Wee</t>
  </si>
  <si>
    <t>Gold-Tone Trophy Cup - Small</t>
  </si>
  <si>
    <t>Gold-Tone Trophy Cup - Medium</t>
  </si>
  <si>
    <t>Gold-Tone Trophy Cup - Large</t>
  </si>
  <si>
    <t>Bedok</t>
  </si>
  <si>
    <t>Christopher Yeow</t>
  </si>
  <si>
    <t>How to listen Effectively</t>
  </si>
  <si>
    <t>The Art of Effective Evaluation</t>
  </si>
  <si>
    <t>Building Your Thinking Power: Part I</t>
  </si>
  <si>
    <t>Building Your Thinking Power: Part II</t>
  </si>
  <si>
    <t>From Speaker to Trainer</t>
  </si>
  <si>
    <t>226K</t>
  </si>
  <si>
    <t>Storytelling</t>
  </si>
  <si>
    <t>Interpretative Reading</t>
  </si>
  <si>
    <t>226L</t>
  </si>
  <si>
    <t>Preparation and Practice</t>
  </si>
  <si>
    <t>Impromptu Speaking</t>
  </si>
  <si>
    <t>Using Body Language</t>
  </si>
  <si>
    <t>CH226K</t>
  </si>
  <si>
    <t>ACE TM Club and SCCCI Mandarin TM Club</t>
  </si>
  <si>
    <t>ANDREW KUAN</t>
  </si>
  <si>
    <t>Personal Order</t>
  </si>
  <si>
    <t>Michael Rodrigues</t>
  </si>
  <si>
    <t>mikejrod@singnet.com.sg</t>
  </si>
  <si>
    <t>393MI</t>
  </si>
  <si>
    <t>Most Improved Ribbon (set of 10)</t>
  </si>
  <si>
    <t>Braddell Heights 2</t>
  </si>
  <si>
    <t>P Renganathan</t>
  </si>
  <si>
    <t>407C</t>
  </si>
  <si>
    <t xml:space="preserve">Get To The Point Ribbon </t>
  </si>
  <si>
    <t>5801Z</t>
  </si>
  <si>
    <t>Club Officer Pin Set</t>
  </si>
  <si>
    <t>CH201</t>
  </si>
  <si>
    <t xml:space="preserve">Gestures: Your Body Speaks / Chinese </t>
  </si>
  <si>
    <t>CH226A</t>
  </si>
  <si>
    <t>The Entertaining Speaker / Chinese</t>
  </si>
  <si>
    <t>CH226C</t>
  </si>
  <si>
    <t>Public Relations / Chinese</t>
  </si>
  <si>
    <t>Storytelling / Chinese</t>
  </si>
  <si>
    <t>Bukit Timah CC TMC</t>
  </si>
  <si>
    <t>Kala</t>
  </si>
  <si>
    <t>Think Fast! Table Topics Handbook</t>
  </si>
  <si>
    <t>Stand Up and Speak! Table Topics Game</t>
  </si>
  <si>
    <t>TableTalk</t>
  </si>
  <si>
    <t xml:space="preserve">4 in 1 laser pen </t>
  </si>
  <si>
    <t>B925</t>
  </si>
  <si>
    <t>The Essence of Public Speaking Series Set</t>
  </si>
  <si>
    <t>The Exceptional Presenter</t>
  </si>
  <si>
    <t>B8</t>
  </si>
  <si>
    <t>Michelle Lee</t>
  </si>
  <si>
    <t>Marine Parade</t>
  </si>
  <si>
    <t>RTC</t>
  </si>
  <si>
    <t>Ching KW</t>
  </si>
  <si>
    <t>NMA</t>
  </si>
  <si>
    <t xml:space="preserve">Kandi </t>
  </si>
  <si>
    <t>Grassroots</t>
  </si>
  <si>
    <t>Chang-Lee Seng Hua</t>
  </si>
  <si>
    <t>CSC Toastmasters Club</t>
  </si>
  <si>
    <t>Patricia Ng</t>
  </si>
  <si>
    <t>Master your mtgs</t>
  </si>
  <si>
    <t>Introducing the speaker</t>
  </si>
  <si>
    <t>1167E</t>
  </si>
  <si>
    <t>When you are the introducer</t>
  </si>
  <si>
    <t>Think fast! Table topics handbook</t>
  </si>
  <si>
    <t>108F</t>
  </si>
  <si>
    <t>From Prospect, To Guest, To Member</t>
  </si>
  <si>
    <t>Effective Evaluation</t>
  </si>
  <si>
    <t>1555L</t>
  </si>
  <si>
    <t>Lectern Banner (Small)</t>
  </si>
  <si>
    <t>International Tie</t>
  </si>
  <si>
    <t>Ballots and Brief Evalations (set of 500)</t>
  </si>
  <si>
    <t>Ladies Jacket (XL) Red</t>
  </si>
  <si>
    <t>Recognition Flute</t>
  </si>
  <si>
    <t>Phillip Securities TMC</t>
  </si>
  <si>
    <t>Bapsy Rozario</t>
  </si>
  <si>
    <t>Best Speaker Ribbon Set (10 ribbons)</t>
  </si>
  <si>
    <t>Best Evaluator Ribbon Set of (10 ribbons)</t>
  </si>
  <si>
    <t xml:space="preserve">Best Table Topics Ribbon Set of (10 ribbons) </t>
  </si>
  <si>
    <t>Club Banner (Plain)</t>
  </si>
  <si>
    <t>after TI Discount</t>
  </si>
  <si>
    <t>Before Discount</t>
  </si>
  <si>
    <t>After Less 10%</t>
  </si>
  <si>
    <t>Total US$</t>
  </si>
  <si>
    <t>Grand Total S$</t>
  </si>
  <si>
    <t xml:space="preserve"> </t>
  </si>
  <si>
    <t>Leaf Medallion Award</t>
  </si>
  <si>
    <t>Wreath Medallion Award</t>
  </si>
  <si>
    <t>1920A</t>
  </si>
  <si>
    <t>Silver &amp; Black Achievement Series (10")</t>
  </si>
  <si>
    <t>1920B</t>
  </si>
  <si>
    <t>Silver &amp; Black Achievement Series (12")</t>
  </si>
  <si>
    <t>1920C</t>
  </si>
  <si>
    <t>Silver &amp; Black Achievement Series (12" w/star)</t>
  </si>
  <si>
    <t>504A</t>
  </si>
  <si>
    <t>Speech Contest Certificate (Participation)</t>
  </si>
  <si>
    <t>Competent Communication (4 Pack)</t>
  </si>
  <si>
    <t>Competent Leadership (4 Pack)</t>
  </si>
  <si>
    <t>The Better Speaker Series Set</t>
  </si>
  <si>
    <t>The Leadership Excellence Series Set</t>
  </si>
  <si>
    <t>Suedene Portfolio</t>
  </si>
  <si>
    <t>1850P</t>
  </si>
  <si>
    <t>TI Emblem "Best" Series Trophy (w/engraving plate)</t>
  </si>
  <si>
    <t>Gavel Paperweight / Gold-tone</t>
  </si>
  <si>
    <t>Telok Blangah Toastmaster club</t>
  </si>
  <si>
    <t>Tio Chew Seng</t>
  </si>
  <si>
    <t>Best Evaluator Ribbon set</t>
  </si>
  <si>
    <t>Best Speaker Ribbon set</t>
  </si>
  <si>
    <t>Best Table Topic Ribbon set</t>
  </si>
  <si>
    <t>Division D</t>
  </si>
  <si>
    <t>The Successful Club Series Set</t>
  </si>
  <si>
    <t>Competent Communication</t>
  </si>
  <si>
    <t>Competent Leadership</t>
  </si>
  <si>
    <t>226I</t>
  </si>
  <si>
    <t>Persuasive Speaking</t>
  </si>
  <si>
    <t>Competent Communication (Set of 4) (1 for PatNg)</t>
  </si>
  <si>
    <t>Competent Leadership (Set of 4)  (1 for PatNg)</t>
  </si>
  <si>
    <t>stock</t>
  </si>
  <si>
    <t>stock S$96.25 x 2 = 192.50</t>
  </si>
  <si>
    <t>Total Before Discount in US$</t>
  </si>
  <si>
    <t>Total After Less 10%</t>
  </si>
  <si>
    <t>Apportion of Shipping Charges US $472.5</t>
  </si>
  <si>
    <t>Credit Card exchange rate S$4100.21/US$2624.6</t>
  </si>
  <si>
    <t>Stock = S$7 x 2 = $14</t>
  </si>
  <si>
    <t>Total</t>
  </si>
  <si>
    <t>DHL GST+ Handling+ Insurance S$297.67</t>
  </si>
  <si>
    <t>Tay Yiang Ping - for Stock purpose, all available stocks are listed http://www.newtonwebs.com/TM_Store.htm 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</si>
</sst>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000"/>
    <numFmt numFmtId="177" formatCode="0.00000"/>
    <numFmt numFmtId="178" formatCode="[$$-1004]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164" fontId="3" fillId="0" borderId="14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44" fontId="1" fillId="0" borderId="10" xfId="44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1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 vertical="top" wrapText="1"/>
    </xf>
    <xf numFmtId="178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78" fontId="8" fillId="0" borderId="10" xfId="0" applyNumberFormat="1" applyFont="1" applyFill="1" applyBorder="1" applyAlignment="1">
      <alignment wrapText="1"/>
    </xf>
    <xf numFmtId="178" fontId="9" fillId="0" borderId="10" xfId="0" applyNumberFormat="1" applyFont="1" applyFill="1" applyBorder="1" applyAlignment="1">
      <alignment wrapText="1"/>
    </xf>
    <xf numFmtId="178" fontId="1" fillId="0" borderId="0" xfId="0" applyNumberFormat="1" applyFont="1" applyFill="1" applyAlignment="1">
      <alignment wrapText="1"/>
    </xf>
    <xf numFmtId="178" fontId="0" fillId="0" borderId="0" xfId="0" applyNumberFormat="1" applyFont="1" applyFill="1" applyAlignment="1">
      <alignment vertical="top"/>
    </xf>
    <xf numFmtId="178" fontId="3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 wrapText="1"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4" fontId="0" fillId="0" borderId="10" xfId="0" applyNumberFormat="1" applyFill="1" applyBorder="1" applyAlignment="1">
      <alignment horizontal="left" indent="1"/>
    </xf>
    <xf numFmtId="164" fontId="3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178" fontId="1" fillId="33" borderId="1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ejrod@singnet.com.s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00">
      <selection activeCell="A97" sqref="A97:IV98"/>
    </sheetView>
  </sheetViews>
  <sheetFormatPr defaultColWidth="9.140625" defaultRowHeight="12.75"/>
  <cols>
    <col min="1" max="1" width="4.421875" style="56" customWidth="1"/>
    <col min="2" max="2" width="18.8515625" style="56" customWidth="1"/>
    <col min="3" max="3" width="43.57421875" style="57" customWidth="1"/>
    <col min="4" max="5" width="8.421875" style="58" customWidth="1"/>
    <col min="6" max="6" width="8.7109375" style="56" customWidth="1"/>
    <col min="7" max="7" width="10.140625" style="56" customWidth="1"/>
    <col min="8" max="9" width="9.140625" style="58" customWidth="1"/>
    <col min="10" max="10" width="9.140625" style="45" customWidth="1"/>
    <col min="11" max="11" width="9.57421875" style="45" bestFit="1" customWidth="1"/>
    <col min="12" max="12" width="9.140625" style="93" customWidth="1"/>
    <col min="13" max="13" width="9.8515625" style="93" customWidth="1"/>
    <col min="14" max="14" width="9.140625" style="93" customWidth="1"/>
    <col min="15" max="15" width="9.140625" style="94" customWidth="1"/>
    <col min="16" max="16384" width="9.140625" style="45" customWidth="1"/>
  </cols>
  <sheetData>
    <row r="1" spans="1:15" s="37" customFormat="1" ht="62.25" customHeight="1">
      <c r="A1" s="38" t="s">
        <v>5</v>
      </c>
      <c r="B1" s="4" t="s">
        <v>0</v>
      </c>
      <c r="C1" s="3" t="s">
        <v>1</v>
      </c>
      <c r="D1" s="11" t="s">
        <v>2</v>
      </c>
      <c r="E1" s="9" t="s">
        <v>120</v>
      </c>
      <c r="F1" s="10" t="s">
        <v>3</v>
      </c>
      <c r="G1" s="11" t="s">
        <v>121</v>
      </c>
      <c r="H1" s="11" t="s">
        <v>159</v>
      </c>
      <c r="I1" s="11" t="s">
        <v>122</v>
      </c>
      <c r="J1" s="39" t="s">
        <v>160</v>
      </c>
      <c r="K1" s="40" t="s">
        <v>161</v>
      </c>
      <c r="L1" s="88" t="s">
        <v>123</v>
      </c>
      <c r="M1" s="88" t="s">
        <v>162</v>
      </c>
      <c r="N1" s="88" t="s">
        <v>165</v>
      </c>
      <c r="O1" s="89" t="s">
        <v>124</v>
      </c>
    </row>
    <row r="2" spans="1:15" s="37" customFormat="1" ht="12" customHeight="1">
      <c r="A2" s="35"/>
      <c r="B2" s="36" t="s">
        <v>26</v>
      </c>
      <c r="C2" s="12" t="s">
        <v>96</v>
      </c>
      <c r="D2" s="9"/>
      <c r="E2" s="9"/>
      <c r="F2" s="10"/>
      <c r="G2" s="10"/>
      <c r="H2" s="82"/>
      <c r="I2" s="11"/>
      <c r="L2" s="90"/>
      <c r="M2" s="90"/>
      <c r="N2" s="90"/>
      <c r="O2" s="90"/>
    </row>
    <row r="3" spans="1:15" s="37" customFormat="1" ht="12" customHeight="1">
      <c r="A3" s="35"/>
      <c r="B3" s="36" t="s">
        <v>28</v>
      </c>
      <c r="C3" s="12" t="s">
        <v>97</v>
      </c>
      <c r="D3" s="9"/>
      <c r="E3" s="9"/>
      <c r="F3" s="10"/>
      <c r="G3" s="10"/>
      <c r="H3" s="82"/>
      <c r="I3" s="11"/>
      <c r="L3" s="90"/>
      <c r="M3" s="90"/>
      <c r="N3" s="90"/>
      <c r="O3" s="90"/>
    </row>
    <row r="4" spans="1:15" s="2" customFormat="1" ht="12" customHeight="1">
      <c r="A4" s="32">
        <v>1</v>
      </c>
      <c r="B4" s="8" t="s">
        <v>19</v>
      </c>
      <c r="C4" s="1" t="s">
        <v>35</v>
      </c>
      <c r="D4" s="5">
        <v>5</v>
      </c>
      <c r="E4" s="5">
        <f aca="true" t="shared" si="0" ref="E4:E12">D4*0.9</f>
        <v>4.5</v>
      </c>
      <c r="F4" s="8">
        <v>3</v>
      </c>
      <c r="G4" s="5">
        <f>D4*F4</f>
        <v>15</v>
      </c>
      <c r="H4" s="66"/>
      <c r="I4" s="5">
        <f aca="true" t="shared" si="1" ref="I4:I12">E4*F4</f>
        <v>13.5</v>
      </c>
      <c r="L4" s="81"/>
      <c r="M4" s="81"/>
      <c r="N4" s="81"/>
      <c r="O4" s="94"/>
    </row>
    <row r="5" spans="1:15" s="2" customFormat="1" ht="12" customHeight="1">
      <c r="A5" s="32">
        <v>2</v>
      </c>
      <c r="B5" s="8" t="s">
        <v>20</v>
      </c>
      <c r="C5" s="1" t="s">
        <v>33</v>
      </c>
      <c r="D5" s="5">
        <v>5</v>
      </c>
      <c r="E5" s="5">
        <f t="shared" si="0"/>
        <v>4.5</v>
      </c>
      <c r="F5" s="8">
        <v>3</v>
      </c>
      <c r="G5" s="5">
        <f aca="true" t="shared" si="2" ref="G5:G57">D5*F5</f>
        <v>15</v>
      </c>
      <c r="H5" s="66"/>
      <c r="I5" s="5">
        <f t="shared" si="1"/>
        <v>13.5</v>
      </c>
      <c r="L5" s="81"/>
      <c r="M5" s="81"/>
      <c r="N5" s="81"/>
      <c r="O5" s="94"/>
    </row>
    <row r="6" spans="1:15" s="2" customFormat="1" ht="12" customHeight="1">
      <c r="A6" s="32">
        <v>3</v>
      </c>
      <c r="B6" s="8" t="s">
        <v>7</v>
      </c>
      <c r="C6" s="17" t="s">
        <v>37</v>
      </c>
      <c r="D6" s="5">
        <v>5</v>
      </c>
      <c r="E6" s="5">
        <f t="shared" si="0"/>
        <v>4.5</v>
      </c>
      <c r="F6" s="8">
        <v>3</v>
      </c>
      <c r="G6" s="5">
        <f t="shared" si="2"/>
        <v>15</v>
      </c>
      <c r="H6" s="66"/>
      <c r="I6" s="5">
        <f t="shared" si="1"/>
        <v>13.5</v>
      </c>
      <c r="L6" s="81"/>
      <c r="M6" s="81"/>
      <c r="N6" s="81"/>
      <c r="O6" s="94"/>
    </row>
    <row r="7" spans="1:15" s="2" customFormat="1" ht="12" customHeight="1">
      <c r="A7" s="32">
        <v>4</v>
      </c>
      <c r="B7" s="8" t="s">
        <v>8</v>
      </c>
      <c r="C7" s="1" t="s">
        <v>9</v>
      </c>
      <c r="D7" s="5">
        <v>5</v>
      </c>
      <c r="E7" s="5">
        <f t="shared" si="0"/>
        <v>4.5</v>
      </c>
      <c r="F7" s="8">
        <v>1</v>
      </c>
      <c r="G7" s="5">
        <f t="shared" si="2"/>
        <v>5</v>
      </c>
      <c r="H7" s="66"/>
      <c r="I7" s="5">
        <f t="shared" si="1"/>
        <v>4.5</v>
      </c>
      <c r="L7" s="81"/>
      <c r="M7" s="81"/>
      <c r="N7" s="81"/>
      <c r="O7" s="94"/>
    </row>
    <row r="8" spans="1:15" s="2" customFormat="1" ht="12" customHeight="1">
      <c r="A8" s="32">
        <v>5</v>
      </c>
      <c r="B8" s="8" t="s">
        <v>24</v>
      </c>
      <c r="C8" s="1" t="s">
        <v>25</v>
      </c>
      <c r="D8" s="5">
        <v>5</v>
      </c>
      <c r="E8" s="5">
        <f t="shared" si="0"/>
        <v>4.5</v>
      </c>
      <c r="F8" s="8">
        <v>1</v>
      </c>
      <c r="G8" s="5">
        <f t="shared" si="2"/>
        <v>5</v>
      </c>
      <c r="H8" s="66"/>
      <c r="I8" s="5">
        <f t="shared" si="1"/>
        <v>4.5</v>
      </c>
      <c r="L8" s="81"/>
      <c r="M8" s="81"/>
      <c r="N8" s="81"/>
      <c r="O8" s="94"/>
    </row>
    <row r="9" spans="1:15" s="2" customFormat="1" ht="12" customHeight="1">
      <c r="A9" s="32">
        <v>6</v>
      </c>
      <c r="B9" s="8">
        <v>379</v>
      </c>
      <c r="C9" s="1" t="s">
        <v>10</v>
      </c>
      <c r="D9" s="5">
        <v>70</v>
      </c>
      <c r="E9" s="5">
        <f t="shared" si="0"/>
        <v>63</v>
      </c>
      <c r="F9" s="8">
        <v>1</v>
      </c>
      <c r="G9" s="5">
        <f t="shared" si="2"/>
        <v>70</v>
      </c>
      <c r="H9" s="66"/>
      <c r="I9" s="5">
        <f t="shared" si="1"/>
        <v>63</v>
      </c>
      <c r="L9" s="81"/>
      <c r="M9" s="81"/>
      <c r="N9" s="81"/>
      <c r="O9" s="94"/>
    </row>
    <row r="10" spans="1:15" s="2" customFormat="1" ht="12" customHeight="1">
      <c r="A10" s="32">
        <v>7</v>
      </c>
      <c r="B10" s="8" t="s">
        <v>11</v>
      </c>
      <c r="C10" s="1" t="s">
        <v>12</v>
      </c>
      <c r="D10" s="5">
        <v>18</v>
      </c>
      <c r="E10" s="5">
        <f t="shared" si="0"/>
        <v>16.2</v>
      </c>
      <c r="F10" s="8">
        <v>1</v>
      </c>
      <c r="G10" s="5">
        <f t="shared" si="2"/>
        <v>18</v>
      </c>
      <c r="H10" s="66"/>
      <c r="I10" s="5">
        <f t="shared" si="1"/>
        <v>16.2</v>
      </c>
      <c r="L10" s="81"/>
      <c r="M10" s="81"/>
      <c r="N10" s="81"/>
      <c r="O10" s="94"/>
    </row>
    <row r="11" spans="1:15" s="2" customFormat="1" ht="12" customHeight="1">
      <c r="A11" s="32">
        <v>8</v>
      </c>
      <c r="B11" s="8" t="s">
        <v>17</v>
      </c>
      <c r="C11" s="1" t="s">
        <v>18</v>
      </c>
      <c r="D11" s="5">
        <v>15</v>
      </c>
      <c r="E11" s="5">
        <f t="shared" si="0"/>
        <v>13.5</v>
      </c>
      <c r="F11" s="8">
        <v>1</v>
      </c>
      <c r="G11" s="5">
        <f>D11*F11</f>
        <v>15</v>
      </c>
      <c r="I11" s="5">
        <f t="shared" si="1"/>
        <v>13.5</v>
      </c>
      <c r="J11" s="80"/>
      <c r="L11" s="81"/>
      <c r="M11" s="81"/>
      <c r="N11" s="81"/>
      <c r="O11" s="94"/>
    </row>
    <row r="12" spans="1:15" s="2" customFormat="1" ht="12" customHeight="1">
      <c r="A12" s="32">
        <v>9</v>
      </c>
      <c r="B12" s="8">
        <v>234</v>
      </c>
      <c r="C12" s="1" t="s">
        <v>13</v>
      </c>
      <c r="D12" s="5">
        <v>85</v>
      </c>
      <c r="E12" s="5">
        <f t="shared" si="0"/>
        <v>76.5</v>
      </c>
      <c r="F12" s="8">
        <v>1</v>
      </c>
      <c r="G12" s="5">
        <f t="shared" si="2"/>
        <v>85</v>
      </c>
      <c r="H12" s="5">
        <f>SUM(G4:G15)</f>
        <v>243</v>
      </c>
      <c r="I12" s="5">
        <f t="shared" si="1"/>
        <v>76.5</v>
      </c>
      <c r="J12" s="84">
        <f>SUM(I4:I15)</f>
        <v>218.7</v>
      </c>
      <c r="K12" s="86">
        <f>J12*472.5/2152.1</f>
        <v>48.01623995167511</v>
      </c>
      <c r="L12" s="86">
        <f>SUM(J12:K12)</f>
        <v>266.7162399516751</v>
      </c>
      <c r="M12" s="86">
        <f>L12*4100.21/2624.6</f>
        <v>416.67019515821755</v>
      </c>
      <c r="N12" s="86">
        <f>M12*297.67/4100.21</f>
        <v>30.249723061196043</v>
      </c>
      <c r="O12" s="109">
        <f>SUM(M12:N12)</f>
        <v>446.9199182194136</v>
      </c>
    </row>
    <row r="13" spans="1:15" s="2" customFormat="1" ht="12" customHeight="1">
      <c r="A13" s="32"/>
      <c r="B13" s="8"/>
      <c r="C13" s="1" t="s">
        <v>15</v>
      </c>
      <c r="D13" s="7"/>
      <c r="E13" s="5"/>
      <c r="F13" s="8"/>
      <c r="G13" s="5"/>
      <c r="H13" s="66"/>
      <c r="I13" s="5"/>
      <c r="L13" s="81"/>
      <c r="M13" s="81"/>
      <c r="N13" s="81"/>
      <c r="O13" s="94"/>
    </row>
    <row r="14" spans="1:15" s="41" customFormat="1" ht="12" customHeight="1">
      <c r="A14" s="32"/>
      <c r="B14" s="8"/>
      <c r="C14" s="1" t="s">
        <v>16</v>
      </c>
      <c r="D14" s="6"/>
      <c r="E14" s="5"/>
      <c r="F14" s="8"/>
      <c r="G14" s="5"/>
      <c r="H14" s="66"/>
      <c r="I14" s="5"/>
      <c r="L14" s="91"/>
      <c r="M14" s="91"/>
      <c r="N14" s="91"/>
      <c r="O14" s="107"/>
    </row>
    <row r="15" spans="1:15" s="2" customFormat="1" ht="12" customHeight="1">
      <c r="A15" s="32"/>
      <c r="B15" s="8"/>
      <c r="C15" s="1" t="s">
        <v>14</v>
      </c>
      <c r="D15" s="5"/>
      <c r="E15" s="5"/>
      <c r="F15" s="8"/>
      <c r="G15" s="5"/>
      <c r="H15" s="66"/>
      <c r="I15" s="21"/>
      <c r="O15" s="51"/>
    </row>
    <row r="16" spans="1:15" s="37" customFormat="1" ht="12" customHeight="1">
      <c r="A16" s="35"/>
      <c r="B16" s="36" t="s">
        <v>26</v>
      </c>
      <c r="C16" s="12" t="s">
        <v>92</v>
      </c>
      <c r="D16" s="9"/>
      <c r="E16" s="9"/>
      <c r="F16" s="10"/>
      <c r="G16" s="5"/>
      <c r="H16" s="82"/>
      <c r="I16" s="105"/>
      <c r="L16" s="90"/>
      <c r="M16" s="90"/>
      <c r="N16" s="90"/>
      <c r="O16" s="90"/>
    </row>
    <row r="17" spans="1:15" s="37" customFormat="1" ht="12" customHeight="1">
      <c r="A17" s="35"/>
      <c r="B17" s="36" t="s">
        <v>28</v>
      </c>
      <c r="C17" s="12" t="s">
        <v>93</v>
      </c>
      <c r="D17" s="9"/>
      <c r="E17" s="5"/>
      <c r="F17" s="10"/>
      <c r="G17" s="5"/>
      <c r="H17" s="66"/>
      <c r="I17" s="5"/>
      <c r="L17" s="90"/>
      <c r="M17" s="90"/>
      <c r="N17" s="90"/>
      <c r="O17" s="90"/>
    </row>
    <row r="18" spans="1:15" s="2" customFormat="1" ht="12" customHeight="1">
      <c r="A18" s="32">
        <v>1</v>
      </c>
      <c r="B18" s="8" t="s">
        <v>32</v>
      </c>
      <c r="C18" s="1" t="s">
        <v>33</v>
      </c>
      <c r="D18" s="5">
        <v>5</v>
      </c>
      <c r="E18" s="5">
        <f>D18*0.9</f>
        <v>4.5</v>
      </c>
      <c r="F18" s="8">
        <v>1</v>
      </c>
      <c r="G18" s="5">
        <f>D18*F18</f>
        <v>5</v>
      </c>
      <c r="H18" s="66"/>
      <c r="I18" s="5">
        <f>E18*F18</f>
        <v>4.5</v>
      </c>
      <c r="K18" s="81"/>
      <c r="L18" s="81"/>
      <c r="M18" s="81"/>
      <c r="N18" s="81"/>
      <c r="O18" s="94"/>
    </row>
    <row r="19" spans="1:15" s="2" customFormat="1" ht="12" customHeight="1">
      <c r="A19" s="32">
        <v>2</v>
      </c>
      <c r="B19" s="8" t="s">
        <v>34</v>
      </c>
      <c r="C19" s="1" t="s">
        <v>35</v>
      </c>
      <c r="D19" s="5">
        <v>5</v>
      </c>
      <c r="E19" s="5">
        <f>D19*0.9</f>
        <v>4.5</v>
      </c>
      <c r="F19" s="8">
        <v>1</v>
      </c>
      <c r="G19" s="5">
        <f>D19*F19</f>
        <v>5</v>
      </c>
      <c r="H19" s="66"/>
      <c r="I19" s="5">
        <f>E19*F19</f>
        <v>4.5</v>
      </c>
      <c r="K19" s="81"/>
      <c r="L19" s="81"/>
      <c r="M19" s="81"/>
      <c r="N19" s="81"/>
      <c r="O19" s="94"/>
    </row>
    <row r="20" spans="1:15" s="2" customFormat="1" ht="12" customHeight="1">
      <c r="A20" s="32">
        <v>3</v>
      </c>
      <c r="B20" s="8" t="s">
        <v>36</v>
      </c>
      <c r="C20" s="1" t="s">
        <v>37</v>
      </c>
      <c r="D20" s="5">
        <v>5</v>
      </c>
      <c r="E20" s="5">
        <f>D20*0.9</f>
        <v>4.5</v>
      </c>
      <c r="F20" s="8">
        <v>1</v>
      </c>
      <c r="G20" s="5">
        <f>D20*F20</f>
        <v>5</v>
      </c>
      <c r="H20" s="66"/>
      <c r="I20" s="21">
        <f>E20*F20</f>
        <v>4.5</v>
      </c>
      <c r="K20" s="81"/>
      <c r="L20" s="81"/>
      <c r="M20" s="81"/>
      <c r="N20" s="81"/>
      <c r="O20" s="94"/>
    </row>
    <row r="21" spans="1:15" s="41" customFormat="1" ht="12" customHeight="1">
      <c r="A21" s="32">
        <v>4</v>
      </c>
      <c r="B21" s="13">
        <v>262</v>
      </c>
      <c r="C21" s="14" t="s">
        <v>21</v>
      </c>
      <c r="D21" s="15">
        <v>12.5</v>
      </c>
      <c r="E21" s="5">
        <f>D21*0.9</f>
        <v>11.25</v>
      </c>
      <c r="F21" s="42">
        <v>1</v>
      </c>
      <c r="G21" s="5">
        <f t="shared" si="2"/>
        <v>12.5</v>
      </c>
      <c r="H21" s="5">
        <f>SUM(G18:G21)</f>
        <v>27.5</v>
      </c>
      <c r="I21" s="5">
        <f>E21*F21</f>
        <v>11.25</v>
      </c>
      <c r="J21" s="5">
        <f>SUM(I18:I21)</f>
        <v>24.75</v>
      </c>
      <c r="K21" s="86">
        <f>J21*472.5/2152.1</f>
        <v>5.433936620045537</v>
      </c>
      <c r="L21" s="86">
        <f>SUM(J21:K21)</f>
        <v>30.183936620045536</v>
      </c>
      <c r="M21" s="86">
        <f>L21*4100.21/2624.6</f>
        <v>47.15403443148553</v>
      </c>
      <c r="N21" s="86">
        <f>M21*297.67/4100.21</f>
        <v>3.423322568653873</v>
      </c>
      <c r="O21" s="109">
        <f>SUM(M21:N21)</f>
        <v>50.5773570001394</v>
      </c>
    </row>
    <row r="22" spans="1:15" s="37" customFormat="1" ht="12" customHeight="1">
      <c r="A22" s="35"/>
      <c r="B22" s="36" t="s">
        <v>26</v>
      </c>
      <c r="C22" s="12" t="s">
        <v>94</v>
      </c>
      <c r="D22" s="9"/>
      <c r="E22" s="5"/>
      <c r="F22" s="10"/>
      <c r="G22" s="5"/>
      <c r="H22" s="66"/>
      <c r="I22" s="74"/>
      <c r="L22" s="90"/>
      <c r="M22" s="90"/>
      <c r="N22" s="90"/>
      <c r="O22" s="90"/>
    </row>
    <row r="23" spans="1:15" s="37" customFormat="1" ht="12" customHeight="1">
      <c r="A23" s="35"/>
      <c r="B23" s="36" t="s">
        <v>28</v>
      </c>
      <c r="C23" s="12" t="s">
        <v>95</v>
      </c>
      <c r="D23" s="9"/>
      <c r="E23" s="5"/>
      <c r="F23" s="10"/>
      <c r="G23" s="5"/>
      <c r="H23" s="66"/>
      <c r="I23" s="5"/>
      <c r="L23" s="90"/>
      <c r="M23" s="90"/>
      <c r="N23" s="90"/>
      <c r="O23" s="90"/>
    </row>
    <row r="24" spans="1:15" s="2" customFormat="1" ht="15" customHeight="1">
      <c r="A24" s="32">
        <v>1</v>
      </c>
      <c r="B24" s="16" t="s">
        <v>22</v>
      </c>
      <c r="C24" s="17" t="s">
        <v>23</v>
      </c>
      <c r="D24" s="18">
        <v>60</v>
      </c>
      <c r="E24" s="5">
        <f>D24*0.9</f>
        <v>54</v>
      </c>
      <c r="F24" s="27">
        <v>1</v>
      </c>
      <c r="G24" s="5">
        <f t="shared" si="2"/>
        <v>60</v>
      </c>
      <c r="H24" s="5">
        <v>60</v>
      </c>
      <c r="I24" s="5">
        <f>E24*F24</f>
        <v>54</v>
      </c>
      <c r="J24" s="5">
        <v>54</v>
      </c>
      <c r="K24" s="86">
        <f>J24*472.5/2152.1</f>
        <v>11.85586171646299</v>
      </c>
      <c r="L24" s="86">
        <f>SUM(J24:K24)</f>
        <v>65.85586171646298</v>
      </c>
      <c r="M24" s="86">
        <f>L24*4100.21/2624.6</f>
        <v>102.88152966869568</v>
      </c>
      <c r="N24" s="86">
        <f>M24*297.67/4100.21</f>
        <v>7.469067422517541</v>
      </c>
      <c r="O24" s="109">
        <f>SUM(M24:N24)</f>
        <v>110.35059709121322</v>
      </c>
    </row>
    <row r="25" spans="1:15" s="37" customFormat="1" ht="12" customHeight="1">
      <c r="A25" s="35"/>
      <c r="B25" s="36" t="s">
        <v>26</v>
      </c>
      <c r="C25" s="12" t="s">
        <v>27</v>
      </c>
      <c r="D25" s="9"/>
      <c r="E25" s="5"/>
      <c r="F25" s="10"/>
      <c r="G25" s="5"/>
      <c r="H25" s="66"/>
      <c r="I25" s="74"/>
      <c r="K25" s="81"/>
      <c r="L25" s="90"/>
      <c r="M25" s="90"/>
      <c r="N25" s="90"/>
      <c r="O25" s="90"/>
    </row>
    <row r="26" spans="1:15" s="37" customFormat="1" ht="12" customHeight="1">
      <c r="A26" s="35"/>
      <c r="B26" s="36" t="s">
        <v>28</v>
      </c>
      <c r="C26" s="12" t="s">
        <v>29</v>
      </c>
      <c r="D26" s="9"/>
      <c r="E26" s="5"/>
      <c r="F26" s="10"/>
      <c r="G26" s="5"/>
      <c r="H26" s="66"/>
      <c r="I26" s="5"/>
      <c r="K26" s="81"/>
      <c r="L26" s="90"/>
      <c r="M26" s="90"/>
      <c r="N26" s="90"/>
      <c r="O26" s="90"/>
    </row>
    <row r="27" spans="1:15" s="2" customFormat="1" ht="12" customHeight="1">
      <c r="A27" s="32">
        <v>1</v>
      </c>
      <c r="B27" s="8" t="s">
        <v>32</v>
      </c>
      <c r="C27" s="1" t="s">
        <v>33</v>
      </c>
      <c r="D27" s="5">
        <v>5</v>
      </c>
      <c r="E27" s="5">
        <f>D27*0.9</f>
        <v>4.5</v>
      </c>
      <c r="F27" s="8">
        <v>2</v>
      </c>
      <c r="G27" s="5">
        <f t="shared" si="2"/>
        <v>10</v>
      </c>
      <c r="H27" s="66"/>
      <c r="I27" s="5">
        <f>E27*F27</f>
        <v>9</v>
      </c>
      <c r="K27" s="81"/>
      <c r="L27" s="81"/>
      <c r="M27" s="81"/>
      <c r="N27" s="81"/>
      <c r="O27" s="94"/>
    </row>
    <row r="28" spans="1:15" s="2" customFormat="1" ht="12" customHeight="1">
      <c r="A28" s="32">
        <v>2</v>
      </c>
      <c r="B28" s="8" t="s">
        <v>34</v>
      </c>
      <c r="C28" s="1" t="s">
        <v>35</v>
      </c>
      <c r="D28" s="5">
        <v>5</v>
      </c>
      <c r="E28" s="5">
        <f>D28*0.9</f>
        <v>4.5</v>
      </c>
      <c r="F28" s="8">
        <v>2</v>
      </c>
      <c r="G28" s="5">
        <f t="shared" si="2"/>
        <v>10</v>
      </c>
      <c r="H28" s="66"/>
      <c r="I28" s="5">
        <f>E28*F28</f>
        <v>9</v>
      </c>
      <c r="K28" s="81"/>
      <c r="L28" s="81"/>
      <c r="M28" s="81"/>
      <c r="N28" s="81"/>
      <c r="O28" s="94"/>
    </row>
    <row r="29" spans="1:15" s="2" customFormat="1" ht="12" customHeight="1">
      <c r="A29" s="32">
        <v>3</v>
      </c>
      <c r="B29" s="8" t="s">
        <v>36</v>
      </c>
      <c r="C29" s="1" t="s">
        <v>37</v>
      </c>
      <c r="D29" s="5">
        <v>5</v>
      </c>
      <c r="E29" s="5">
        <f>D29*0.9</f>
        <v>4.5</v>
      </c>
      <c r="F29" s="8">
        <v>2</v>
      </c>
      <c r="G29" s="5">
        <f t="shared" si="2"/>
        <v>10</v>
      </c>
      <c r="H29" s="66"/>
      <c r="I29" s="5">
        <f>E29*F29</f>
        <v>9</v>
      </c>
      <c r="K29" s="81"/>
      <c r="L29" s="81"/>
      <c r="M29" s="81"/>
      <c r="N29" s="81"/>
      <c r="O29" s="94"/>
    </row>
    <row r="30" spans="1:15" s="2" customFormat="1" ht="12" customHeight="1">
      <c r="A30" s="32">
        <v>4</v>
      </c>
      <c r="B30" s="8" t="s">
        <v>38</v>
      </c>
      <c r="C30" s="1" t="s">
        <v>39</v>
      </c>
      <c r="D30" s="5">
        <v>5</v>
      </c>
      <c r="E30" s="5">
        <f>D30*0.9</f>
        <v>4.5</v>
      </c>
      <c r="F30" s="8">
        <v>2</v>
      </c>
      <c r="G30" s="5">
        <f t="shared" si="2"/>
        <v>10</v>
      </c>
      <c r="H30" s="66"/>
      <c r="I30" s="21">
        <f>E30*F30</f>
        <v>9</v>
      </c>
      <c r="K30" s="81"/>
      <c r="L30" s="81"/>
      <c r="M30" s="81"/>
      <c r="N30" s="81"/>
      <c r="O30" s="94"/>
    </row>
    <row r="31" spans="1:15" s="2" customFormat="1" ht="12" customHeight="1">
      <c r="A31" s="32">
        <v>5</v>
      </c>
      <c r="B31" s="8" t="s">
        <v>52</v>
      </c>
      <c r="C31" s="43" t="s">
        <v>53</v>
      </c>
      <c r="D31" s="22">
        <v>5</v>
      </c>
      <c r="E31" s="5">
        <f>D31*0.9</f>
        <v>4.5</v>
      </c>
      <c r="F31" s="8">
        <v>1</v>
      </c>
      <c r="G31" s="5">
        <f t="shared" si="2"/>
        <v>5</v>
      </c>
      <c r="H31" s="5">
        <f>SUM(G27:G31)</f>
        <v>45</v>
      </c>
      <c r="I31" s="5">
        <f>E31*F31</f>
        <v>4.5</v>
      </c>
      <c r="J31" s="84">
        <f>SUM(I27:I31)</f>
        <v>40.5</v>
      </c>
      <c r="K31" s="86">
        <f>J31*472.5/2152.1</f>
        <v>8.891896287347242</v>
      </c>
      <c r="L31" s="86">
        <f>SUM(J31:K31)</f>
        <v>49.391896287347244</v>
      </c>
      <c r="M31" s="86">
        <f>L31*4100.21/2624.6</f>
        <v>77.16114725152177</v>
      </c>
      <c r="N31" s="86">
        <f>M31*297.67/4100.21</f>
        <v>5.601800566888156</v>
      </c>
      <c r="O31" s="109">
        <f>SUM(M31:N31)</f>
        <v>82.76294781840993</v>
      </c>
    </row>
    <row r="32" spans="1:15" s="37" customFormat="1" ht="12" customHeight="1">
      <c r="A32" s="35"/>
      <c r="B32" s="36" t="s">
        <v>26</v>
      </c>
      <c r="C32" s="12" t="s">
        <v>40</v>
      </c>
      <c r="D32" s="9"/>
      <c r="E32" s="5"/>
      <c r="F32" s="10"/>
      <c r="G32" s="5"/>
      <c r="H32" s="66"/>
      <c r="I32" s="74"/>
      <c r="K32" s="81"/>
      <c r="L32" s="90"/>
      <c r="M32" s="90"/>
      <c r="N32" s="90"/>
      <c r="O32" s="90"/>
    </row>
    <row r="33" spans="1:15" s="37" customFormat="1" ht="12" customHeight="1">
      <c r="A33" s="35"/>
      <c r="B33" s="36" t="s">
        <v>28</v>
      </c>
      <c r="C33" s="12" t="s">
        <v>41</v>
      </c>
      <c r="D33" s="9"/>
      <c r="E33" s="5"/>
      <c r="F33" s="10"/>
      <c r="G33" s="5"/>
      <c r="H33" s="66"/>
      <c r="I33" s="5"/>
      <c r="K33" s="81"/>
      <c r="L33" s="90"/>
      <c r="M33" s="90"/>
      <c r="N33" s="90"/>
      <c r="O33" s="90"/>
    </row>
    <row r="34" spans="1:15" s="41" customFormat="1" ht="12" customHeight="1">
      <c r="A34" s="32">
        <v>1</v>
      </c>
      <c r="B34" s="13">
        <v>262</v>
      </c>
      <c r="C34" s="14" t="s">
        <v>21</v>
      </c>
      <c r="D34" s="15">
        <v>12.5</v>
      </c>
      <c r="E34" s="5">
        <f>D34*0.9</f>
        <v>11.25</v>
      </c>
      <c r="F34" s="55">
        <v>1</v>
      </c>
      <c r="G34" s="5">
        <f t="shared" si="2"/>
        <v>12.5</v>
      </c>
      <c r="H34" s="66"/>
      <c r="I34" s="5">
        <f>E34*F34</f>
        <v>11.25</v>
      </c>
      <c r="K34" s="81"/>
      <c r="L34" s="91"/>
      <c r="M34" s="91"/>
      <c r="N34" s="91"/>
      <c r="O34" s="107"/>
    </row>
    <row r="35" spans="1:15" s="31" customFormat="1" ht="12" customHeight="1">
      <c r="A35" s="32">
        <v>2</v>
      </c>
      <c r="B35" s="33" t="s">
        <v>71</v>
      </c>
      <c r="C35" s="34" t="s">
        <v>72</v>
      </c>
      <c r="D35" s="22">
        <v>60</v>
      </c>
      <c r="E35" s="5">
        <f>D35*0.9</f>
        <v>54</v>
      </c>
      <c r="F35" s="16">
        <v>1</v>
      </c>
      <c r="G35" s="5">
        <f t="shared" si="2"/>
        <v>60</v>
      </c>
      <c r="H35" s="66"/>
      <c r="I35" s="5">
        <f>E35*F35</f>
        <v>54</v>
      </c>
      <c r="K35" s="81"/>
      <c r="L35" s="92"/>
      <c r="M35" s="92"/>
      <c r="N35" s="92"/>
      <c r="O35" s="108"/>
    </row>
    <row r="36" spans="1:15" s="2" customFormat="1" ht="12" customHeight="1">
      <c r="A36" s="32">
        <v>3</v>
      </c>
      <c r="B36" s="19">
        <v>1982</v>
      </c>
      <c r="C36" s="20" t="s">
        <v>42</v>
      </c>
      <c r="D36" s="21">
        <v>10</v>
      </c>
      <c r="E36" s="5">
        <f>D36*0.9</f>
        <v>9</v>
      </c>
      <c r="F36" s="19">
        <v>1</v>
      </c>
      <c r="G36" s="5">
        <f t="shared" si="2"/>
        <v>10</v>
      </c>
      <c r="H36" s="66"/>
      <c r="I36" s="5">
        <f>E36*F36</f>
        <v>9</v>
      </c>
      <c r="K36" s="81"/>
      <c r="L36" s="81"/>
      <c r="M36" s="81"/>
      <c r="N36" s="81"/>
      <c r="O36" s="94"/>
    </row>
    <row r="37" spans="1:15" s="2" customFormat="1" ht="12" customHeight="1">
      <c r="A37" s="32">
        <v>4</v>
      </c>
      <c r="B37" s="19">
        <v>1983</v>
      </c>
      <c r="C37" s="20" t="s">
        <v>43</v>
      </c>
      <c r="D37" s="5">
        <v>12</v>
      </c>
      <c r="E37" s="5">
        <f>D37*0.9</f>
        <v>10.8</v>
      </c>
      <c r="F37" s="19">
        <v>1</v>
      </c>
      <c r="G37" s="5">
        <f t="shared" si="2"/>
        <v>12</v>
      </c>
      <c r="H37" s="66"/>
      <c r="I37" s="21">
        <f>E37*F37</f>
        <v>10.8</v>
      </c>
      <c r="K37" s="81"/>
      <c r="L37" s="81"/>
      <c r="M37" s="81"/>
      <c r="N37" s="81"/>
      <c r="O37" s="94"/>
    </row>
    <row r="38" spans="1:15" s="2" customFormat="1" ht="12" customHeight="1">
      <c r="A38" s="32">
        <v>5</v>
      </c>
      <c r="B38" s="19">
        <v>1984</v>
      </c>
      <c r="C38" s="20" t="s">
        <v>44</v>
      </c>
      <c r="D38" s="5">
        <v>14</v>
      </c>
      <c r="E38" s="5">
        <f>D38*0.9</f>
        <v>12.6</v>
      </c>
      <c r="F38" s="19">
        <v>1</v>
      </c>
      <c r="G38" s="5">
        <f t="shared" si="2"/>
        <v>14</v>
      </c>
      <c r="H38" s="5">
        <f>SUM(G34:G38)</f>
        <v>108.5</v>
      </c>
      <c r="I38" s="5">
        <f>E38*F38</f>
        <v>12.6</v>
      </c>
      <c r="J38" s="84">
        <f>SUM(I34:I38)</f>
        <v>97.64999999999999</v>
      </c>
      <c r="K38" s="86">
        <f>J38*472.5/2152.1</f>
        <v>21.43934993727057</v>
      </c>
      <c r="L38" s="86">
        <f>SUM(J38:K38)</f>
        <v>119.08934993727055</v>
      </c>
      <c r="M38" s="86">
        <f>L38*4100.21/2624.6</f>
        <v>186.0440994842247</v>
      </c>
      <c r="N38" s="86">
        <f>M38*297.67/4100.21</f>
        <v>13.506563589052552</v>
      </c>
      <c r="O38" s="109">
        <f>SUM(M38:N38)</f>
        <v>199.55066307327724</v>
      </c>
    </row>
    <row r="39" spans="1:15" s="37" customFormat="1" ht="12" customHeight="1">
      <c r="A39" s="35"/>
      <c r="B39" s="36" t="s">
        <v>26</v>
      </c>
      <c r="C39" s="12" t="s">
        <v>45</v>
      </c>
      <c r="D39" s="9"/>
      <c r="E39" s="5"/>
      <c r="F39" s="10"/>
      <c r="G39" s="5"/>
      <c r="H39" s="66"/>
      <c r="I39" s="74"/>
      <c r="K39" s="81"/>
      <c r="L39" s="90"/>
      <c r="M39" s="90"/>
      <c r="N39" s="90"/>
      <c r="O39" s="90"/>
    </row>
    <row r="40" spans="1:15" s="37" customFormat="1" ht="12" customHeight="1">
      <c r="A40" s="35"/>
      <c r="B40" s="36" t="s">
        <v>28</v>
      </c>
      <c r="C40" s="12" t="s">
        <v>46</v>
      </c>
      <c r="D40" s="9"/>
      <c r="E40" s="5"/>
      <c r="F40" s="10"/>
      <c r="G40" s="5"/>
      <c r="H40" s="66"/>
      <c r="I40" s="5"/>
      <c r="K40" s="81"/>
      <c r="L40" s="90"/>
      <c r="M40" s="90"/>
      <c r="N40" s="90"/>
      <c r="O40" s="90"/>
    </row>
    <row r="41" spans="1:15" s="2" customFormat="1" ht="12" customHeight="1">
      <c r="A41" s="32">
        <v>1</v>
      </c>
      <c r="B41" s="8">
        <v>242</v>
      </c>
      <c r="C41" s="1" t="s">
        <v>47</v>
      </c>
      <c r="D41" s="5">
        <v>26</v>
      </c>
      <c r="E41" s="5">
        <f>D41*0.9</f>
        <v>23.400000000000002</v>
      </c>
      <c r="F41" s="8">
        <v>1</v>
      </c>
      <c r="G41" s="5">
        <f t="shared" si="2"/>
        <v>26</v>
      </c>
      <c r="H41" s="66"/>
      <c r="I41" s="5">
        <f>E41*F41</f>
        <v>23.400000000000002</v>
      </c>
      <c r="K41" s="81"/>
      <c r="L41" s="81"/>
      <c r="M41" s="81"/>
      <c r="N41" s="81"/>
      <c r="O41" s="94"/>
    </row>
    <row r="42" spans="1:15" s="2" customFormat="1" ht="12" customHeight="1">
      <c r="A42" s="32">
        <v>2</v>
      </c>
      <c r="B42" s="8">
        <v>251</v>
      </c>
      <c r="C42" s="1" t="s">
        <v>48</v>
      </c>
      <c r="D42" s="5">
        <v>48</v>
      </c>
      <c r="E42" s="5">
        <f>D42*0.9</f>
        <v>43.2</v>
      </c>
      <c r="F42" s="8">
        <v>1</v>
      </c>
      <c r="G42" s="5">
        <f t="shared" si="2"/>
        <v>48</v>
      </c>
      <c r="H42" s="66"/>
      <c r="I42" s="5">
        <f>E42*F42</f>
        <v>43.2</v>
      </c>
      <c r="K42" s="81"/>
      <c r="L42" s="81"/>
      <c r="M42" s="81"/>
      <c r="N42" s="81"/>
      <c r="O42" s="94"/>
    </row>
    <row r="43" spans="1:15" s="2" customFormat="1" ht="12" customHeight="1">
      <c r="A43" s="32">
        <v>3</v>
      </c>
      <c r="B43" s="8">
        <v>253</v>
      </c>
      <c r="C43" s="1" t="s">
        <v>49</v>
      </c>
      <c r="D43" s="5">
        <v>46</v>
      </c>
      <c r="E43" s="5">
        <f>D43*0.9</f>
        <v>41.4</v>
      </c>
      <c r="F43" s="8">
        <v>1</v>
      </c>
      <c r="G43" s="5">
        <f t="shared" si="2"/>
        <v>46</v>
      </c>
      <c r="H43" s="66"/>
      <c r="I43" s="5">
        <f>E43*F43</f>
        <v>41.4</v>
      </c>
      <c r="K43" s="81"/>
      <c r="L43" s="81"/>
      <c r="M43" s="81"/>
      <c r="N43" s="81"/>
      <c r="O43" s="94"/>
    </row>
    <row r="44" spans="1:15" s="2" customFormat="1" ht="12" customHeight="1">
      <c r="A44" s="32">
        <v>4</v>
      </c>
      <c r="B44" s="8">
        <v>254</v>
      </c>
      <c r="C44" s="1" t="s">
        <v>50</v>
      </c>
      <c r="D44" s="5">
        <v>46</v>
      </c>
      <c r="E44" s="5">
        <f>D44*0.9</f>
        <v>41.4</v>
      </c>
      <c r="F44" s="8">
        <v>1</v>
      </c>
      <c r="G44" s="5">
        <f t="shared" si="2"/>
        <v>46</v>
      </c>
      <c r="H44" s="66"/>
      <c r="I44" s="21">
        <f>E44*F44</f>
        <v>41.4</v>
      </c>
      <c r="K44" s="81"/>
      <c r="L44" s="81"/>
      <c r="M44" s="81"/>
      <c r="N44" s="81"/>
      <c r="O44" s="94"/>
    </row>
    <row r="45" spans="1:15" s="2" customFormat="1" ht="12" customHeight="1">
      <c r="A45" s="32">
        <v>5</v>
      </c>
      <c r="B45" s="8">
        <v>257</v>
      </c>
      <c r="C45" s="1" t="s">
        <v>51</v>
      </c>
      <c r="D45" s="5">
        <v>30</v>
      </c>
      <c r="E45" s="5">
        <f>D45*0.9</f>
        <v>27</v>
      </c>
      <c r="F45" s="8">
        <v>1</v>
      </c>
      <c r="G45" s="5">
        <f t="shared" si="2"/>
        <v>30</v>
      </c>
      <c r="H45" s="5">
        <f>SUM(G41:G45)</f>
        <v>196</v>
      </c>
      <c r="I45" s="5">
        <f>E45*F45</f>
        <v>27</v>
      </c>
      <c r="J45" s="84">
        <f>SUM(I41:I45)</f>
        <v>176.4</v>
      </c>
      <c r="K45" s="86">
        <f>J45*472.5/2152.1</f>
        <v>38.7291482737791</v>
      </c>
      <c r="L45" s="86">
        <f>SUM(J45:K45)</f>
        <v>215.1291482737791</v>
      </c>
      <c r="M45" s="86">
        <f>L45*4100.21/2624.6</f>
        <v>336.0796635844059</v>
      </c>
      <c r="N45" s="86">
        <f>M45*297.67/4100.21</f>
        <v>24.398953580223967</v>
      </c>
      <c r="O45" s="109">
        <f>SUM(M45:N45)</f>
        <v>360.4786171646299</v>
      </c>
    </row>
    <row r="46" spans="1:11" ht="12" customHeight="1">
      <c r="A46" s="44"/>
      <c r="B46" s="36" t="s">
        <v>26</v>
      </c>
      <c r="C46" s="23" t="s">
        <v>61</v>
      </c>
      <c r="D46" s="9"/>
      <c r="E46" s="5"/>
      <c r="F46" s="10"/>
      <c r="G46" s="5"/>
      <c r="H46" s="66"/>
      <c r="I46" s="74"/>
      <c r="K46" s="81"/>
    </row>
    <row r="47" spans="1:11" ht="12" customHeight="1">
      <c r="A47" s="44"/>
      <c r="B47" s="36" t="s">
        <v>28</v>
      </c>
      <c r="C47" s="46" t="s">
        <v>60</v>
      </c>
      <c r="D47" s="9"/>
      <c r="E47" s="5"/>
      <c r="F47" s="10"/>
      <c r="G47" s="5"/>
      <c r="H47" s="66"/>
      <c r="I47" s="5"/>
      <c r="K47" s="81"/>
    </row>
    <row r="48" spans="1:14" ht="12" customHeight="1">
      <c r="A48" s="32">
        <v>1</v>
      </c>
      <c r="B48" s="16" t="s">
        <v>153</v>
      </c>
      <c r="C48" s="78" t="s">
        <v>154</v>
      </c>
      <c r="D48" s="22" t="s">
        <v>157</v>
      </c>
      <c r="E48" s="5"/>
      <c r="F48" s="8"/>
      <c r="G48" s="5"/>
      <c r="H48" s="66"/>
      <c r="I48" s="5"/>
      <c r="K48" s="81"/>
      <c r="N48" s="93" t="s">
        <v>163</v>
      </c>
    </row>
    <row r="49" spans="1:11" ht="12" customHeight="1">
      <c r="A49" s="32">
        <v>2</v>
      </c>
      <c r="B49" s="8" t="s">
        <v>52</v>
      </c>
      <c r="C49" s="43" t="s">
        <v>53</v>
      </c>
      <c r="D49" s="22" t="s">
        <v>157</v>
      </c>
      <c r="E49" s="5"/>
      <c r="F49" s="8"/>
      <c r="G49" s="5"/>
      <c r="H49" s="66"/>
      <c r="I49" s="5"/>
      <c r="K49" s="81"/>
    </row>
    <row r="50" spans="1:11" ht="12" customHeight="1">
      <c r="A50" s="32">
        <v>1</v>
      </c>
      <c r="B50" s="8" t="s">
        <v>55</v>
      </c>
      <c r="C50" s="45" t="s">
        <v>54</v>
      </c>
      <c r="D50" s="22">
        <v>5</v>
      </c>
      <c r="E50" s="5">
        <f>D50*0.9</f>
        <v>4.5</v>
      </c>
      <c r="F50" s="8">
        <v>1</v>
      </c>
      <c r="G50" s="5">
        <f t="shared" si="2"/>
        <v>5</v>
      </c>
      <c r="H50" s="66"/>
      <c r="I50" s="5">
        <f aca="true" t="shared" si="3" ref="I50:I57">E50*F50</f>
        <v>4.5</v>
      </c>
      <c r="K50" s="81"/>
    </row>
    <row r="51" spans="1:11" ht="12" customHeight="1">
      <c r="A51" s="32">
        <v>2</v>
      </c>
      <c r="B51" s="8">
        <v>273</v>
      </c>
      <c r="C51" s="25" t="s">
        <v>57</v>
      </c>
      <c r="D51" s="22">
        <v>5</v>
      </c>
      <c r="E51" s="5">
        <f>D51*0.9</f>
        <v>4.5</v>
      </c>
      <c r="F51" s="8">
        <v>1</v>
      </c>
      <c r="G51" s="5">
        <f t="shared" si="2"/>
        <v>5</v>
      </c>
      <c r="H51" s="66"/>
      <c r="I51" s="5">
        <f t="shared" si="3"/>
        <v>4.5</v>
      </c>
      <c r="K51" s="81"/>
    </row>
    <row r="52" spans="1:11" ht="12" customHeight="1">
      <c r="A52" s="32">
        <v>3</v>
      </c>
      <c r="B52" s="8">
        <v>278</v>
      </c>
      <c r="C52" s="25" t="s">
        <v>56</v>
      </c>
      <c r="D52" s="22">
        <v>5</v>
      </c>
      <c r="E52" s="5">
        <f>D52*0.9</f>
        <v>4.5</v>
      </c>
      <c r="F52" s="8">
        <v>1</v>
      </c>
      <c r="G52" s="5">
        <f t="shared" si="2"/>
        <v>5</v>
      </c>
      <c r="H52" s="66"/>
      <c r="I52" s="5">
        <f t="shared" si="3"/>
        <v>4.5</v>
      </c>
      <c r="K52" s="81"/>
    </row>
    <row r="53" spans="1:11" ht="12" customHeight="1">
      <c r="A53" s="32">
        <v>4</v>
      </c>
      <c r="B53" s="8">
        <v>279</v>
      </c>
      <c r="C53" s="1" t="s">
        <v>58</v>
      </c>
      <c r="D53" s="28">
        <v>5</v>
      </c>
      <c r="E53" s="5">
        <f>D53*0.9</f>
        <v>4.5</v>
      </c>
      <c r="F53" s="8">
        <v>1</v>
      </c>
      <c r="G53" s="5">
        <f t="shared" si="2"/>
        <v>5</v>
      </c>
      <c r="H53" s="66"/>
      <c r="I53" s="5">
        <f t="shared" si="3"/>
        <v>4.5</v>
      </c>
      <c r="K53" s="81"/>
    </row>
    <row r="54" spans="1:11" ht="12" customHeight="1">
      <c r="A54" s="32">
        <v>5</v>
      </c>
      <c r="B54" s="48" t="s">
        <v>73</v>
      </c>
      <c r="C54" s="47" t="s">
        <v>74</v>
      </c>
      <c r="D54" s="49">
        <v>3.75</v>
      </c>
      <c r="E54" s="5">
        <v>3.37</v>
      </c>
      <c r="F54" s="29">
        <v>1</v>
      </c>
      <c r="G54" s="5">
        <f t="shared" si="2"/>
        <v>3.75</v>
      </c>
      <c r="H54" s="66"/>
      <c r="I54" s="5">
        <f t="shared" si="3"/>
        <v>3.37</v>
      </c>
      <c r="K54" s="81"/>
    </row>
    <row r="55" spans="1:11" ht="12" customHeight="1">
      <c r="A55" s="32">
        <v>6</v>
      </c>
      <c r="B55" s="50" t="s">
        <v>75</v>
      </c>
      <c r="C55" s="47" t="s">
        <v>76</v>
      </c>
      <c r="D55" s="28">
        <v>5</v>
      </c>
      <c r="E55" s="5">
        <f>D55*0.9</f>
        <v>4.5</v>
      </c>
      <c r="F55" s="8">
        <v>1</v>
      </c>
      <c r="G55" s="5">
        <f t="shared" si="2"/>
        <v>5</v>
      </c>
      <c r="H55" s="66"/>
      <c r="I55" s="5">
        <f t="shared" si="3"/>
        <v>4.5</v>
      </c>
      <c r="K55" s="81"/>
    </row>
    <row r="56" spans="1:17" ht="12" customHeight="1">
      <c r="A56" s="32">
        <v>7</v>
      </c>
      <c r="B56" s="50" t="s">
        <v>77</v>
      </c>
      <c r="C56" s="47" t="s">
        <v>78</v>
      </c>
      <c r="D56" s="28">
        <v>5</v>
      </c>
      <c r="E56" s="5">
        <f>D56*0.9</f>
        <v>4.5</v>
      </c>
      <c r="F56" s="8">
        <v>1</v>
      </c>
      <c r="G56" s="5">
        <f t="shared" si="2"/>
        <v>5</v>
      </c>
      <c r="H56" s="66"/>
      <c r="I56" s="21">
        <f t="shared" si="3"/>
        <v>4.5</v>
      </c>
      <c r="K56" s="81"/>
      <c r="P56" s="51" t="s">
        <v>157</v>
      </c>
      <c r="Q56" s="51" t="s">
        <v>164</v>
      </c>
    </row>
    <row r="57" spans="1:17" ht="12" customHeight="1">
      <c r="A57" s="32">
        <v>8</v>
      </c>
      <c r="B57" s="8" t="s">
        <v>59</v>
      </c>
      <c r="C57" s="1" t="s">
        <v>79</v>
      </c>
      <c r="D57" s="28">
        <v>5</v>
      </c>
      <c r="E57" s="5">
        <f>D57*0.9</f>
        <v>4.5</v>
      </c>
      <c r="F57" s="8">
        <v>1</v>
      </c>
      <c r="G57" s="5">
        <f t="shared" si="2"/>
        <v>5</v>
      </c>
      <c r="H57" s="5">
        <f>SUM(G50:G57)</f>
        <v>38.75</v>
      </c>
      <c r="I57" s="5">
        <f t="shared" si="3"/>
        <v>4.5</v>
      </c>
      <c r="J57" s="104">
        <f>SUM(I50:I57)</f>
        <v>34.870000000000005</v>
      </c>
      <c r="K57" s="86">
        <f>J57*472.5/2152.1</f>
        <v>7.6558129269086015</v>
      </c>
      <c r="L57" s="86">
        <f>SUM(J57:K57)</f>
        <v>42.52581292690861</v>
      </c>
      <c r="M57" s="86">
        <f>L57*4100.21/2624.6</f>
        <v>66.43479517680406</v>
      </c>
      <c r="N57" s="86">
        <f>M57*297.67/4100.21</f>
        <v>4.823081130059013</v>
      </c>
      <c r="O57" s="106">
        <f>SUM(M57:N57)</f>
        <v>71.25787630686307</v>
      </c>
      <c r="P57" s="106">
        <v>14</v>
      </c>
      <c r="Q57" s="109">
        <v>85.26</v>
      </c>
    </row>
    <row r="58" spans="1:15" s="51" customFormat="1" ht="12" customHeight="1">
      <c r="A58" s="44"/>
      <c r="B58" s="10" t="s">
        <v>62</v>
      </c>
      <c r="C58" s="23" t="s">
        <v>63</v>
      </c>
      <c r="D58" s="24"/>
      <c r="E58" s="5"/>
      <c r="F58" s="10"/>
      <c r="G58" s="5"/>
      <c r="H58" s="66"/>
      <c r="I58" s="74"/>
      <c r="K58" s="81"/>
      <c r="L58" s="94"/>
      <c r="M58" s="94"/>
      <c r="N58" s="94"/>
      <c r="O58" s="94"/>
    </row>
    <row r="59" spans="1:15" s="51" customFormat="1" ht="12" customHeight="1">
      <c r="A59" s="44"/>
      <c r="B59" s="10" t="s">
        <v>30</v>
      </c>
      <c r="C59" s="23" t="s">
        <v>64</v>
      </c>
      <c r="D59" s="24"/>
      <c r="E59" s="5"/>
      <c r="F59" s="10"/>
      <c r="G59" s="5"/>
      <c r="H59" s="66"/>
      <c r="I59" s="5"/>
      <c r="K59" s="81"/>
      <c r="L59" s="94"/>
      <c r="M59" s="94"/>
      <c r="N59" s="94"/>
      <c r="O59" s="94"/>
    </row>
    <row r="60" spans="1:15" s="51" customFormat="1" ht="12" customHeight="1">
      <c r="A60" s="44"/>
      <c r="B60" s="10" t="s">
        <v>31</v>
      </c>
      <c r="C60" s="23">
        <v>98166534</v>
      </c>
      <c r="D60" s="24"/>
      <c r="E60" s="5"/>
      <c r="F60" s="10"/>
      <c r="G60" s="5"/>
      <c r="H60" s="66"/>
      <c r="I60" s="5"/>
      <c r="K60" s="81"/>
      <c r="L60" s="94"/>
      <c r="M60" s="94"/>
      <c r="N60" s="94"/>
      <c r="O60" s="94"/>
    </row>
    <row r="61" spans="1:15" s="2" customFormat="1" ht="12" customHeight="1">
      <c r="A61" s="32">
        <v>1</v>
      </c>
      <c r="B61" s="8" t="s">
        <v>65</v>
      </c>
      <c r="C61" s="1" t="s">
        <v>66</v>
      </c>
      <c r="D61" s="22">
        <v>5</v>
      </c>
      <c r="E61" s="5">
        <f>D61*0.9</f>
        <v>4.5</v>
      </c>
      <c r="F61" s="8">
        <v>4</v>
      </c>
      <c r="G61" s="5">
        <f aca="true" t="shared" si="4" ref="G61:G111">D61*F61</f>
        <v>20</v>
      </c>
      <c r="H61" s="66"/>
      <c r="I61" s="21">
        <f>E61*F61</f>
        <v>18</v>
      </c>
      <c r="K61" s="81"/>
      <c r="L61" s="81"/>
      <c r="M61" s="81"/>
      <c r="N61" s="81"/>
      <c r="O61" s="94"/>
    </row>
    <row r="62" spans="1:15" s="31" customFormat="1" ht="12" customHeight="1">
      <c r="A62" s="32">
        <v>2</v>
      </c>
      <c r="B62" s="8" t="s">
        <v>4</v>
      </c>
      <c r="C62" s="1" t="s">
        <v>6</v>
      </c>
      <c r="D62" s="5">
        <v>7</v>
      </c>
      <c r="E62" s="5">
        <f>D62*0.9</f>
        <v>6.3</v>
      </c>
      <c r="F62" s="8">
        <v>2</v>
      </c>
      <c r="G62" s="5">
        <f t="shared" si="4"/>
        <v>14</v>
      </c>
      <c r="H62" s="5">
        <f>SUM(G61:G62)</f>
        <v>34</v>
      </c>
      <c r="I62" s="5">
        <f>E62*F62</f>
        <v>12.6</v>
      </c>
      <c r="J62" s="103">
        <f>SUM(I61:I62)</f>
        <v>30.6</v>
      </c>
      <c r="K62" s="86">
        <f>J62*472.5/2152.1</f>
        <v>6.7183216393290275</v>
      </c>
      <c r="L62" s="86">
        <f>SUM(J62:K62)</f>
        <v>37.31832163932903</v>
      </c>
      <c r="M62" s="86">
        <f>L62*4100.21/2624.6</f>
        <v>58.299533478927565</v>
      </c>
      <c r="N62" s="86">
        <f>M62*297.67/4100.21</f>
        <v>4.232471539426607</v>
      </c>
      <c r="O62" s="109">
        <f>SUM(M62:N62)</f>
        <v>62.53200501835417</v>
      </c>
    </row>
    <row r="63" spans="1:15" s="37" customFormat="1" ht="12" customHeight="1">
      <c r="A63" s="35"/>
      <c r="B63" s="36" t="s">
        <v>26</v>
      </c>
      <c r="C63" s="12" t="s">
        <v>67</v>
      </c>
      <c r="D63" s="9"/>
      <c r="E63" s="5"/>
      <c r="F63" s="10"/>
      <c r="G63" s="5"/>
      <c r="H63" s="66"/>
      <c r="I63" s="74"/>
      <c r="K63" s="81"/>
      <c r="L63" s="90"/>
      <c r="M63" s="90"/>
      <c r="N63" s="90"/>
      <c r="O63" s="90"/>
    </row>
    <row r="64" spans="1:15" s="37" customFormat="1" ht="12" customHeight="1">
      <c r="A64" s="35"/>
      <c r="B64" s="36" t="s">
        <v>28</v>
      </c>
      <c r="C64" s="12" t="s">
        <v>68</v>
      </c>
      <c r="D64" s="9"/>
      <c r="E64" s="5"/>
      <c r="F64" s="10"/>
      <c r="G64" s="5"/>
      <c r="H64" s="66"/>
      <c r="I64" s="5"/>
      <c r="K64" s="81"/>
      <c r="L64" s="90"/>
      <c r="M64" s="90"/>
      <c r="N64" s="90"/>
      <c r="O64" s="90"/>
    </row>
    <row r="65" spans="1:15" s="2" customFormat="1" ht="12" customHeight="1">
      <c r="A65" s="32">
        <v>1</v>
      </c>
      <c r="B65" s="52" t="s">
        <v>34</v>
      </c>
      <c r="C65" s="53" t="s">
        <v>35</v>
      </c>
      <c r="D65" s="22">
        <v>5</v>
      </c>
      <c r="E65" s="5">
        <f aca="true" t="shared" si="5" ref="E65:E125">D65*0.9</f>
        <v>4.5</v>
      </c>
      <c r="F65" s="8">
        <v>1</v>
      </c>
      <c r="G65" s="5">
        <f t="shared" si="4"/>
        <v>5</v>
      </c>
      <c r="H65" s="66"/>
      <c r="I65" s="5">
        <f aca="true" t="shared" si="6" ref="I65:I125">E65*F65</f>
        <v>4.5</v>
      </c>
      <c r="K65" s="81"/>
      <c r="L65" s="81"/>
      <c r="M65" s="81"/>
      <c r="N65" s="81"/>
      <c r="O65" s="94"/>
    </row>
    <row r="66" spans="1:15" s="2" customFormat="1" ht="12" customHeight="1">
      <c r="A66" s="32">
        <v>2</v>
      </c>
      <c r="B66" s="16" t="s">
        <v>36</v>
      </c>
      <c r="C66" s="17" t="s">
        <v>37</v>
      </c>
      <c r="D66" s="18">
        <v>5</v>
      </c>
      <c r="E66" s="5">
        <f t="shared" si="5"/>
        <v>4.5</v>
      </c>
      <c r="F66" s="8">
        <v>1</v>
      </c>
      <c r="G66" s="5">
        <f t="shared" si="4"/>
        <v>5</v>
      </c>
      <c r="H66" s="66"/>
      <c r="I66" s="21">
        <f t="shared" si="6"/>
        <v>4.5</v>
      </c>
      <c r="K66" s="81"/>
      <c r="L66" s="81"/>
      <c r="M66" s="81"/>
      <c r="N66" s="81"/>
      <c r="O66" s="94"/>
    </row>
    <row r="67" spans="1:15" s="2" customFormat="1" ht="12" customHeight="1">
      <c r="A67" s="32">
        <v>3</v>
      </c>
      <c r="B67" s="8" t="s">
        <v>69</v>
      </c>
      <c r="C67" s="1" t="s">
        <v>70</v>
      </c>
      <c r="D67" s="5">
        <v>0.6</v>
      </c>
      <c r="E67" s="5">
        <f t="shared" si="5"/>
        <v>0.54</v>
      </c>
      <c r="F67" s="8">
        <v>10</v>
      </c>
      <c r="G67" s="5">
        <f t="shared" si="4"/>
        <v>6</v>
      </c>
      <c r="H67" s="5">
        <f>SUM(G65:G67)</f>
        <v>16</v>
      </c>
      <c r="I67" s="5">
        <f t="shared" si="6"/>
        <v>5.4</v>
      </c>
      <c r="J67" s="84">
        <f>SUM(I65:I67)</f>
        <v>14.4</v>
      </c>
      <c r="K67" s="86">
        <f>J67*472.5/2152.1</f>
        <v>3.1615631243901308</v>
      </c>
      <c r="L67" s="86">
        <f>SUM(J67:K67)</f>
        <v>17.56156312439013</v>
      </c>
      <c r="M67" s="86">
        <f>L67*4100.21/2624.6</f>
        <v>27.43507457831885</v>
      </c>
      <c r="N67" s="86">
        <f>M67*297.67/4100.21</f>
        <v>1.9917513126713444</v>
      </c>
      <c r="O67" s="109">
        <f>SUM(M67:N67)</f>
        <v>29.426825890990195</v>
      </c>
    </row>
    <row r="68" spans="1:15" s="37" customFormat="1" ht="12" customHeight="1">
      <c r="A68" s="35"/>
      <c r="B68" s="36" t="s">
        <v>26</v>
      </c>
      <c r="C68" s="12" t="s">
        <v>80</v>
      </c>
      <c r="D68" s="9"/>
      <c r="E68" s="5"/>
      <c r="F68" s="10"/>
      <c r="G68" s="5"/>
      <c r="H68" s="66"/>
      <c r="I68" s="74"/>
      <c r="K68" s="81"/>
      <c r="L68" s="90"/>
      <c r="M68" s="90"/>
      <c r="N68" s="90"/>
      <c r="O68" s="90"/>
    </row>
    <row r="69" spans="1:15" s="37" customFormat="1" ht="12" customHeight="1">
      <c r="A69" s="35"/>
      <c r="B69" s="36" t="s">
        <v>28</v>
      </c>
      <c r="C69" s="12" t="s">
        <v>81</v>
      </c>
      <c r="D69" s="9"/>
      <c r="E69" s="5"/>
      <c r="F69" s="10"/>
      <c r="G69" s="5"/>
      <c r="H69" s="66"/>
      <c r="I69" s="5"/>
      <c r="K69" s="81"/>
      <c r="L69" s="90"/>
      <c r="M69" s="90"/>
      <c r="N69" s="90"/>
      <c r="O69" s="90"/>
    </row>
    <row r="70" spans="1:15" s="2" customFormat="1" ht="12" customHeight="1">
      <c r="A70" s="32">
        <v>1</v>
      </c>
      <c r="B70" s="16">
        <v>1315</v>
      </c>
      <c r="C70" s="17" t="s">
        <v>82</v>
      </c>
      <c r="D70" s="22">
        <v>1</v>
      </c>
      <c r="E70" s="5">
        <f t="shared" si="5"/>
        <v>0.9</v>
      </c>
      <c r="F70" s="16">
        <v>1</v>
      </c>
      <c r="G70" s="5">
        <f t="shared" si="4"/>
        <v>1</v>
      </c>
      <c r="H70" s="66"/>
      <c r="I70" s="5">
        <f t="shared" si="6"/>
        <v>0.9</v>
      </c>
      <c r="K70" s="81"/>
      <c r="L70" s="81"/>
      <c r="M70" s="81"/>
      <c r="N70" s="81"/>
      <c r="O70" s="94"/>
    </row>
    <row r="71" spans="1:15" s="2" customFormat="1" ht="12" customHeight="1">
      <c r="A71" s="32">
        <v>2</v>
      </c>
      <c r="B71" s="16">
        <v>1316</v>
      </c>
      <c r="C71" s="17" t="s">
        <v>83</v>
      </c>
      <c r="D71" s="22">
        <v>7.5</v>
      </c>
      <c r="E71" s="5">
        <f t="shared" si="5"/>
        <v>6.75</v>
      </c>
      <c r="F71" s="16">
        <v>1</v>
      </c>
      <c r="G71" s="5">
        <f t="shared" si="4"/>
        <v>7.5</v>
      </c>
      <c r="H71" s="66"/>
      <c r="I71" s="5">
        <f t="shared" si="6"/>
        <v>6.75</v>
      </c>
      <c r="K71" s="81"/>
      <c r="L71" s="81"/>
      <c r="M71" s="81"/>
      <c r="N71" s="81"/>
      <c r="O71" s="94"/>
    </row>
    <row r="72" spans="1:15" s="2" customFormat="1" ht="12" customHeight="1">
      <c r="A72" s="32">
        <v>3</v>
      </c>
      <c r="B72" s="13">
        <v>1318</v>
      </c>
      <c r="C72" s="14" t="s">
        <v>84</v>
      </c>
      <c r="D72" s="15">
        <v>7.5</v>
      </c>
      <c r="E72" s="5">
        <f t="shared" si="5"/>
        <v>6.75</v>
      </c>
      <c r="F72" s="16">
        <v>1</v>
      </c>
      <c r="G72" s="5">
        <f t="shared" si="4"/>
        <v>7.5</v>
      </c>
      <c r="H72" s="66"/>
      <c r="I72" s="21">
        <f t="shared" si="6"/>
        <v>6.75</v>
      </c>
      <c r="K72" s="81"/>
      <c r="L72" s="81"/>
      <c r="M72" s="81"/>
      <c r="N72" s="81"/>
      <c r="O72" s="94"/>
    </row>
    <row r="73" spans="1:15" s="2" customFormat="1" ht="12" customHeight="1">
      <c r="A73" s="32">
        <v>4</v>
      </c>
      <c r="B73" s="8">
        <v>6629</v>
      </c>
      <c r="C73" s="53" t="s">
        <v>85</v>
      </c>
      <c r="D73" s="22">
        <v>8</v>
      </c>
      <c r="E73" s="5">
        <f t="shared" si="5"/>
        <v>7.2</v>
      </c>
      <c r="F73" s="16">
        <v>1</v>
      </c>
      <c r="G73" s="5">
        <f t="shared" si="4"/>
        <v>8</v>
      </c>
      <c r="H73" s="5">
        <f>SUM(G70:G73)</f>
        <v>24</v>
      </c>
      <c r="I73" s="5">
        <f t="shared" si="6"/>
        <v>7.2</v>
      </c>
      <c r="J73" s="84">
        <f>SUM(I70:I73)</f>
        <v>21.6</v>
      </c>
      <c r="K73" s="86">
        <f>J73*472.5/2152.1</f>
        <v>4.742344686585196</v>
      </c>
      <c r="L73" s="86">
        <f>SUM(J73:K73)</f>
        <v>26.342344686585196</v>
      </c>
      <c r="M73" s="86">
        <f>L73*4100.21/2624.6</f>
        <v>41.15261186747828</v>
      </c>
      <c r="N73" s="86">
        <f>M73*297.67/4100.21</f>
        <v>2.9876269690070165</v>
      </c>
      <c r="O73" s="109">
        <f>SUM(M73:N73)</f>
        <v>44.140238836485295</v>
      </c>
    </row>
    <row r="74" spans="1:15" s="37" customFormat="1" ht="12" customHeight="1">
      <c r="A74" s="35"/>
      <c r="B74" s="36" t="s">
        <v>26</v>
      </c>
      <c r="C74" s="46" t="s">
        <v>91</v>
      </c>
      <c r="D74" s="9"/>
      <c r="E74" s="5"/>
      <c r="F74" s="10"/>
      <c r="G74" s="5"/>
      <c r="H74" s="66"/>
      <c r="I74" s="74"/>
      <c r="K74" s="81"/>
      <c r="L74" s="90"/>
      <c r="M74" s="90"/>
      <c r="N74" s="90"/>
      <c r="O74" s="90"/>
    </row>
    <row r="75" spans="1:15" s="37" customFormat="1" ht="12" customHeight="1">
      <c r="A75" s="35"/>
      <c r="B75" s="36" t="s">
        <v>28</v>
      </c>
      <c r="C75" s="46" t="s">
        <v>90</v>
      </c>
      <c r="D75" s="9"/>
      <c r="E75" s="5"/>
      <c r="F75" s="10"/>
      <c r="G75" s="5"/>
      <c r="H75" s="66"/>
      <c r="I75" s="5"/>
      <c r="K75" s="81"/>
      <c r="L75" s="90"/>
      <c r="M75" s="90"/>
      <c r="N75" s="90"/>
      <c r="O75" s="90"/>
    </row>
    <row r="76" spans="1:15" s="2" customFormat="1" ht="12" customHeight="1">
      <c r="A76" s="32">
        <v>1</v>
      </c>
      <c r="B76" s="8" t="s">
        <v>89</v>
      </c>
      <c r="C76" s="30" t="s">
        <v>88</v>
      </c>
      <c r="D76" s="22">
        <v>21.95</v>
      </c>
      <c r="E76" s="5">
        <v>19.75</v>
      </c>
      <c r="F76" s="16">
        <v>1</v>
      </c>
      <c r="G76" s="5">
        <f t="shared" si="4"/>
        <v>21.95</v>
      </c>
      <c r="H76" s="66"/>
      <c r="I76" s="21">
        <f t="shared" si="6"/>
        <v>19.75</v>
      </c>
      <c r="K76" s="81"/>
      <c r="L76" s="81"/>
      <c r="M76" s="81"/>
      <c r="N76" s="81"/>
      <c r="O76" s="94"/>
    </row>
    <row r="77" spans="1:15" s="2" customFormat="1" ht="12" customHeight="1">
      <c r="A77" s="32">
        <v>2</v>
      </c>
      <c r="B77" s="16" t="s">
        <v>86</v>
      </c>
      <c r="C77" s="17" t="s">
        <v>87</v>
      </c>
      <c r="D77" s="18">
        <v>90</v>
      </c>
      <c r="E77" s="5">
        <f t="shared" si="5"/>
        <v>81</v>
      </c>
      <c r="F77" s="16">
        <v>1</v>
      </c>
      <c r="G77" s="5">
        <f t="shared" si="4"/>
        <v>90</v>
      </c>
      <c r="H77" s="5">
        <f>SUM(G76:G77)</f>
        <v>111.95</v>
      </c>
      <c r="I77" s="5">
        <f t="shared" si="6"/>
        <v>81</v>
      </c>
      <c r="J77" s="84">
        <f>SUM(I76:I77)</f>
        <v>100.75</v>
      </c>
      <c r="K77" s="86">
        <f>J77*472.5/2152.1</f>
        <v>22.11996422099345</v>
      </c>
      <c r="L77" s="86">
        <f>SUM(J77:K77)</f>
        <v>122.86996422099345</v>
      </c>
      <c r="M77" s="86">
        <f>L77*4100.21/2624.6</f>
        <v>191.9502613726128</v>
      </c>
      <c r="N77" s="86">
        <f>M77*297.67/4100.21</f>
        <v>13.935343385530413</v>
      </c>
      <c r="O77" s="109">
        <f>SUM(M77:N77)</f>
        <v>205.88560475814322</v>
      </c>
    </row>
    <row r="78" spans="1:15" s="37" customFormat="1" ht="12" customHeight="1">
      <c r="A78" s="35"/>
      <c r="B78" s="36" t="s">
        <v>26</v>
      </c>
      <c r="C78" s="12" t="s">
        <v>98</v>
      </c>
      <c r="D78" s="9"/>
      <c r="E78" s="5"/>
      <c r="F78" s="10"/>
      <c r="G78" s="5"/>
      <c r="H78" s="66"/>
      <c r="I78" s="74" t="s">
        <v>125</v>
      </c>
      <c r="K78" s="81"/>
      <c r="L78" s="90"/>
      <c r="M78" s="90"/>
      <c r="N78" s="90"/>
      <c r="O78" s="90"/>
    </row>
    <row r="79" spans="1:15" s="37" customFormat="1" ht="12" customHeight="1">
      <c r="A79" s="35"/>
      <c r="B79" s="36" t="s">
        <v>28</v>
      </c>
      <c r="C79" s="12" t="s">
        <v>99</v>
      </c>
      <c r="D79" s="9"/>
      <c r="E79" s="5"/>
      <c r="F79" s="10"/>
      <c r="G79" s="5"/>
      <c r="H79" s="66"/>
      <c r="I79" s="5"/>
      <c r="K79" s="81"/>
      <c r="L79" s="90"/>
      <c r="M79" s="90"/>
      <c r="N79" s="90"/>
      <c r="O79" s="90"/>
    </row>
    <row r="80" spans="1:15" s="2" customFormat="1" ht="12" customHeight="1">
      <c r="A80" s="32">
        <v>1</v>
      </c>
      <c r="B80" s="8" t="s">
        <v>52</v>
      </c>
      <c r="C80" s="43" t="s">
        <v>53</v>
      </c>
      <c r="D80" s="5">
        <v>5</v>
      </c>
      <c r="E80" s="5">
        <f t="shared" si="5"/>
        <v>4.5</v>
      </c>
      <c r="F80" s="8">
        <v>4</v>
      </c>
      <c r="G80" s="5">
        <f t="shared" si="4"/>
        <v>20</v>
      </c>
      <c r="H80" s="66"/>
      <c r="I80" s="5">
        <f t="shared" si="6"/>
        <v>18</v>
      </c>
      <c r="K80" s="81"/>
      <c r="L80" s="81"/>
      <c r="M80" s="81"/>
      <c r="N80" s="81"/>
      <c r="O80" s="94"/>
    </row>
    <row r="81" spans="1:15" s="2" customFormat="1" ht="12" customHeight="1">
      <c r="A81" s="32">
        <v>2</v>
      </c>
      <c r="B81" s="8">
        <v>225</v>
      </c>
      <c r="C81" s="1" t="s">
        <v>151</v>
      </c>
      <c r="D81" s="5">
        <v>6</v>
      </c>
      <c r="E81" s="5">
        <f t="shared" si="5"/>
        <v>5.4</v>
      </c>
      <c r="F81" s="8">
        <v>1</v>
      </c>
      <c r="G81" s="5">
        <f t="shared" si="4"/>
        <v>6</v>
      </c>
      <c r="H81" s="66"/>
      <c r="I81" s="5">
        <f t="shared" si="6"/>
        <v>5.4</v>
      </c>
      <c r="K81" s="81"/>
      <c r="L81" s="81"/>
      <c r="M81" s="81"/>
      <c r="N81" s="81"/>
      <c r="O81" s="94"/>
    </row>
    <row r="82" spans="1:15" s="2" customFormat="1" ht="12" customHeight="1">
      <c r="A82" s="32">
        <v>3</v>
      </c>
      <c r="B82" s="8">
        <v>265</v>
      </c>
      <c r="C82" s="1" t="s">
        <v>152</v>
      </c>
      <c r="D82" s="5">
        <v>6</v>
      </c>
      <c r="E82" s="5">
        <f t="shared" si="5"/>
        <v>5.4</v>
      </c>
      <c r="F82" s="8">
        <v>1</v>
      </c>
      <c r="G82" s="5">
        <f t="shared" si="4"/>
        <v>6</v>
      </c>
      <c r="H82" s="66"/>
      <c r="I82" s="5">
        <f t="shared" si="6"/>
        <v>5.4</v>
      </c>
      <c r="K82" s="81"/>
      <c r="L82" s="81"/>
      <c r="M82" s="81"/>
      <c r="N82" s="81"/>
      <c r="O82" s="94"/>
    </row>
    <row r="83" spans="1:15" s="2" customFormat="1" ht="12" customHeight="1">
      <c r="A83" s="32">
        <v>4</v>
      </c>
      <c r="B83" s="8">
        <v>1312</v>
      </c>
      <c r="C83" s="1" t="s">
        <v>100</v>
      </c>
      <c r="D83" s="5">
        <v>4</v>
      </c>
      <c r="E83" s="5">
        <f t="shared" si="5"/>
        <v>3.6</v>
      </c>
      <c r="F83" s="8">
        <v>1</v>
      </c>
      <c r="G83" s="5">
        <f t="shared" si="4"/>
        <v>4</v>
      </c>
      <c r="H83" s="66"/>
      <c r="I83" s="5">
        <f t="shared" si="6"/>
        <v>3.6</v>
      </c>
      <c r="K83" s="81"/>
      <c r="L83" s="81"/>
      <c r="M83" s="81"/>
      <c r="N83" s="81"/>
      <c r="O83" s="94"/>
    </row>
    <row r="84" spans="1:15" s="2" customFormat="1" ht="12" customHeight="1">
      <c r="A84" s="32">
        <v>5</v>
      </c>
      <c r="B84" s="8">
        <v>111</v>
      </c>
      <c r="C84" s="1" t="s">
        <v>101</v>
      </c>
      <c r="D84" s="5">
        <v>0.15</v>
      </c>
      <c r="E84" s="5">
        <v>0.13</v>
      </c>
      <c r="F84" s="8">
        <v>1</v>
      </c>
      <c r="G84" s="5">
        <f t="shared" si="4"/>
        <v>0.15</v>
      </c>
      <c r="H84" s="66"/>
      <c r="I84" s="5">
        <f t="shared" si="6"/>
        <v>0.13</v>
      </c>
      <c r="K84" s="81"/>
      <c r="L84" s="81"/>
      <c r="M84" s="81"/>
      <c r="N84" s="81"/>
      <c r="O84" s="94"/>
    </row>
    <row r="85" spans="1:15" s="2" customFormat="1" ht="12" customHeight="1">
      <c r="A85" s="32">
        <v>6</v>
      </c>
      <c r="B85" s="8" t="s">
        <v>102</v>
      </c>
      <c r="C85" s="1" t="s">
        <v>103</v>
      </c>
      <c r="D85" s="5">
        <v>0.15</v>
      </c>
      <c r="E85" s="5">
        <v>0.13</v>
      </c>
      <c r="F85" s="8">
        <v>1</v>
      </c>
      <c r="G85" s="5">
        <f t="shared" si="4"/>
        <v>0.15</v>
      </c>
      <c r="H85" s="66"/>
      <c r="I85" s="5">
        <f t="shared" si="6"/>
        <v>0.13</v>
      </c>
      <c r="K85" s="81"/>
      <c r="L85" s="81"/>
      <c r="M85" s="81"/>
      <c r="N85" s="81"/>
      <c r="O85" s="94"/>
    </row>
    <row r="86" spans="1:15" s="2" customFormat="1" ht="12" customHeight="1">
      <c r="A86" s="32">
        <v>7</v>
      </c>
      <c r="B86" s="8">
        <v>1315</v>
      </c>
      <c r="C86" s="1" t="s">
        <v>104</v>
      </c>
      <c r="D86" s="5">
        <v>1</v>
      </c>
      <c r="E86" s="5">
        <f t="shared" si="5"/>
        <v>0.9</v>
      </c>
      <c r="F86" s="8">
        <v>1</v>
      </c>
      <c r="G86" s="5">
        <f t="shared" si="4"/>
        <v>1</v>
      </c>
      <c r="H86" s="66"/>
      <c r="I86" s="5">
        <f t="shared" si="6"/>
        <v>0.9</v>
      </c>
      <c r="K86" s="81"/>
      <c r="L86" s="81"/>
      <c r="M86" s="81"/>
      <c r="N86" s="81"/>
      <c r="O86" s="94"/>
    </row>
    <row r="87" spans="1:15" s="2" customFormat="1" ht="12" customHeight="1">
      <c r="A87" s="32">
        <v>8</v>
      </c>
      <c r="B87" s="8" t="s">
        <v>105</v>
      </c>
      <c r="C87" s="1" t="s">
        <v>106</v>
      </c>
      <c r="D87" s="7">
        <v>0</v>
      </c>
      <c r="E87" s="5">
        <f t="shared" si="5"/>
        <v>0</v>
      </c>
      <c r="F87" s="8">
        <v>1</v>
      </c>
      <c r="G87" s="5">
        <f t="shared" si="4"/>
        <v>0</v>
      </c>
      <c r="H87" s="66"/>
      <c r="I87" s="21">
        <f t="shared" si="6"/>
        <v>0</v>
      </c>
      <c r="J87" s="54"/>
      <c r="K87" s="81"/>
      <c r="L87" s="81"/>
      <c r="M87" s="81"/>
      <c r="N87" s="81"/>
      <c r="O87" s="94"/>
    </row>
    <row r="88" spans="1:15" s="2" customFormat="1" ht="12" customHeight="1">
      <c r="A88" s="32">
        <v>9</v>
      </c>
      <c r="B88" s="8">
        <v>202</v>
      </c>
      <c r="C88" s="1" t="s">
        <v>107</v>
      </c>
      <c r="D88" s="6">
        <v>3</v>
      </c>
      <c r="E88" s="5">
        <f t="shared" si="5"/>
        <v>2.7</v>
      </c>
      <c r="F88" s="8">
        <v>1</v>
      </c>
      <c r="G88" s="5">
        <f t="shared" si="4"/>
        <v>3</v>
      </c>
      <c r="H88" s="5">
        <f>SUM(G80:G88)</f>
        <v>40.3</v>
      </c>
      <c r="I88" s="5">
        <f t="shared" si="6"/>
        <v>2.7</v>
      </c>
      <c r="J88" s="102">
        <f>SUM(I80:I88)</f>
        <v>36.260000000000005</v>
      </c>
      <c r="K88" s="86">
        <f>J88*472.5/2152.1</f>
        <v>7.96099158961015</v>
      </c>
      <c r="L88" s="86">
        <f>SUM(J88:K88)</f>
        <v>44.22099158961016</v>
      </c>
      <c r="M88" s="86">
        <f>L88*4100.21/2624.6</f>
        <v>69.0830419590168</v>
      </c>
      <c r="N88" s="86">
        <f>M88*297.67/4100.21</f>
        <v>5.015340458157151</v>
      </c>
      <c r="O88" s="109">
        <f>SUM(M88:N88)</f>
        <v>74.09838241717395</v>
      </c>
    </row>
    <row r="89" spans="1:15" s="37" customFormat="1" ht="12" customHeight="1">
      <c r="A89" s="35"/>
      <c r="B89" s="36" t="s">
        <v>26</v>
      </c>
      <c r="C89" s="12" t="s">
        <v>114</v>
      </c>
      <c r="D89" s="9"/>
      <c r="E89" s="5"/>
      <c r="F89" s="10"/>
      <c r="G89" s="5"/>
      <c r="H89" s="66"/>
      <c r="I89" s="74" t="s">
        <v>125</v>
      </c>
      <c r="K89" s="81"/>
      <c r="L89" s="90"/>
      <c r="M89" s="90"/>
      <c r="N89" s="90"/>
      <c r="O89" s="90"/>
    </row>
    <row r="90" spans="1:15" s="37" customFormat="1" ht="12" customHeight="1">
      <c r="A90" s="35"/>
      <c r="B90" s="36" t="s">
        <v>28</v>
      </c>
      <c r="C90" s="12" t="s">
        <v>115</v>
      </c>
      <c r="D90" s="9"/>
      <c r="E90" s="5"/>
      <c r="F90" s="10"/>
      <c r="G90" s="5"/>
      <c r="H90" s="66"/>
      <c r="I90" s="5"/>
      <c r="K90" s="81"/>
      <c r="L90" s="90"/>
      <c r="M90" s="90"/>
      <c r="N90" s="90"/>
      <c r="O90" s="90"/>
    </row>
    <row r="91" spans="1:15" s="2" customFormat="1" ht="12" customHeight="1">
      <c r="A91" s="32">
        <v>1</v>
      </c>
      <c r="B91" s="8" t="s">
        <v>34</v>
      </c>
      <c r="C91" s="1" t="s">
        <v>116</v>
      </c>
      <c r="D91" s="5">
        <v>5</v>
      </c>
      <c r="E91" s="5">
        <f t="shared" si="5"/>
        <v>4.5</v>
      </c>
      <c r="F91" s="8">
        <v>2</v>
      </c>
      <c r="G91" s="5">
        <f t="shared" si="4"/>
        <v>10</v>
      </c>
      <c r="H91" s="66"/>
      <c r="I91" s="5">
        <f t="shared" si="6"/>
        <v>9</v>
      </c>
      <c r="K91" s="81"/>
      <c r="L91" s="81"/>
      <c r="M91" s="81"/>
      <c r="N91" s="81"/>
      <c r="O91" s="94"/>
    </row>
    <row r="92" spans="1:15" s="2" customFormat="1" ht="12" customHeight="1">
      <c r="A92" s="32">
        <v>2</v>
      </c>
      <c r="B92" s="8" t="s">
        <v>32</v>
      </c>
      <c r="C92" s="1" t="s">
        <v>117</v>
      </c>
      <c r="D92" s="5">
        <v>5</v>
      </c>
      <c r="E92" s="5">
        <f t="shared" si="5"/>
        <v>4.5</v>
      </c>
      <c r="F92" s="8">
        <v>2</v>
      </c>
      <c r="G92" s="5">
        <f t="shared" si="4"/>
        <v>10</v>
      </c>
      <c r="H92" s="66"/>
      <c r="I92" s="5">
        <f t="shared" si="6"/>
        <v>9</v>
      </c>
      <c r="K92" s="81"/>
      <c r="L92" s="81"/>
      <c r="M92" s="81"/>
      <c r="N92" s="81"/>
      <c r="O92" s="94"/>
    </row>
    <row r="93" spans="1:15" s="2" customFormat="1" ht="12" customHeight="1">
      <c r="A93" s="32">
        <v>3</v>
      </c>
      <c r="B93" s="8" t="s">
        <v>36</v>
      </c>
      <c r="C93" s="1" t="s">
        <v>118</v>
      </c>
      <c r="D93" s="5">
        <v>5</v>
      </c>
      <c r="E93" s="5">
        <f t="shared" si="5"/>
        <v>4.5</v>
      </c>
      <c r="F93" s="8">
        <v>2</v>
      </c>
      <c r="G93" s="5">
        <f t="shared" si="4"/>
        <v>10</v>
      </c>
      <c r="H93" s="66"/>
      <c r="I93" s="21">
        <f t="shared" si="6"/>
        <v>9</v>
      </c>
      <c r="K93" s="81"/>
      <c r="L93" s="81"/>
      <c r="M93" s="81"/>
      <c r="N93" s="81"/>
      <c r="O93" s="94"/>
    </row>
    <row r="94" spans="1:15" s="2" customFormat="1" ht="12" customHeight="1">
      <c r="A94" s="32">
        <v>4</v>
      </c>
      <c r="B94" s="8">
        <v>229</v>
      </c>
      <c r="C94" s="1" t="s">
        <v>119</v>
      </c>
      <c r="D94" s="5">
        <v>65</v>
      </c>
      <c r="E94" s="5">
        <f t="shared" si="5"/>
        <v>58.5</v>
      </c>
      <c r="F94" s="8">
        <v>1</v>
      </c>
      <c r="G94" s="5">
        <f t="shared" si="4"/>
        <v>65</v>
      </c>
      <c r="H94" s="5">
        <f>SUM(G91:G94)</f>
        <v>95</v>
      </c>
      <c r="I94" s="5">
        <f t="shared" si="6"/>
        <v>58.5</v>
      </c>
      <c r="J94" s="84">
        <f>SUM(I91:I94)</f>
        <v>85.5</v>
      </c>
      <c r="K94" s="86">
        <f>J94*472.5/2152.1</f>
        <v>18.7717810510664</v>
      </c>
      <c r="L94" s="86">
        <f>SUM(J94:K94)</f>
        <v>104.2717810510664</v>
      </c>
      <c r="M94" s="86">
        <f>L94*4100.21/2624.6</f>
        <v>162.8957553087682</v>
      </c>
      <c r="N94" s="86">
        <f>M94*297.67/4100.21</f>
        <v>11.826023418986109</v>
      </c>
      <c r="O94" s="109">
        <f>SUM(M94:N94)</f>
        <v>174.7217787277543</v>
      </c>
    </row>
    <row r="95" spans="1:15" s="62" customFormat="1" ht="12" customHeight="1">
      <c r="A95" s="60"/>
      <c r="B95" s="61" t="s">
        <v>26</v>
      </c>
      <c r="C95" s="12" t="s">
        <v>144</v>
      </c>
      <c r="D95" s="9"/>
      <c r="E95" s="10"/>
      <c r="F95" s="77"/>
      <c r="G95" s="5" t="s">
        <v>125</v>
      </c>
      <c r="H95" s="83"/>
      <c r="I95" s="101"/>
      <c r="K95" s="81"/>
      <c r="L95" s="95"/>
      <c r="M95" s="95"/>
      <c r="N95" s="95"/>
      <c r="O95" s="95"/>
    </row>
    <row r="96" spans="1:15" s="62" customFormat="1" ht="12" customHeight="1">
      <c r="A96" s="60"/>
      <c r="B96" s="61" t="s">
        <v>28</v>
      </c>
      <c r="C96" s="12" t="s">
        <v>145</v>
      </c>
      <c r="D96" s="9"/>
      <c r="E96" s="10"/>
      <c r="F96" s="77"/>
      <c r="G96" s="5"/>
      <c r="H96" s="83"/>
      <c r="I96" s="60"/>
      <c r="K96" s="81"/>
      <c r="L96" s="95"/>
      <c r="M96" s="95"/>
      <c r="N96" s="95"/>
      <c r="O96" s="95"/>
    </row>
    <row r="97" spans="1:15" s="64" customFormat="1" ht="12" customHeight="1">
      <c r="A97" s="63">
        <v>1</v>
      </c>
      <c r="B97" s="8" t="s">
        <v>32</v>
      </c>
      <c r="C97" s="1" t="s">
        <v>146</v>
      </c>
      <c r="D97" s="5">
        <v>5</v>
      </c>
      <c r="E97" s="5">
        <f t="shared" si="5"/>
        <v>4.5</v>
      </c>
      <c r="F97" s="8">
        <v>2</v>
      </c>
      <c r="G97" s="5">
        <f t="shared" si="4"/>
        <v>10</v>
      </c>
      <c r="H97" s="66"/>
      <c r="I97" s="5">
        <f t="shared" si="6"/>
        <v>9</v>
      </c>
      <c r="K97" s="81"/>
      <c r="L97" s="96"/>
      <c r="M97" s="96"/>
      <c r="N97" s="96"/>
      <c r="O97" s="97"/>
    </row>
    <row r="98" spans="1:15" s="64" customFormat="1" ht="12" customHeight="1">
      <c r="A98" s="63">
        <v>2</v>
      </c>
      <c r="B98" s="8" t="s">
        <v>34</v>
      </c>
      <c r="C98" s="1" t="s">
        <v>147</v>
      </c>
      <c r="D98" s="5">
        <v>5</v>
      </c>
      <c r="E98" s="5">
        <f t="shared" si="5"/>
        <v>4.5</v>
      </c>
      <c r="F98" s="8">
        <v>2</v>
      </c>
      <c r="G98" s="5">
        <f t="shared" si="4"/>
        <v>10</v>
      </c>
      <c r="H98" s="66"/>
      <c r="I98" s="21">
        <f t="shared" si="6"/>
        <v>9</v>
      </c>
      <c r="K98" s="81"/>
      <c r="L98" s="96"/>
      <c r="M98" s="96"/>
      <c r="N98" s="96"/>
      <c r="O98" s="97"/>
    </row>
    <row r="99" spans="1:15" s="64" customFormat="1" ht="12" customHeight="1">
      <c r="A99" s="63">
        <v>3</v>
      </c>
      <c r="B99" s="8" t="s">
        <v>36</v>
      </c>
      <c r="C99" s="1" t="s">
        <v>148</v>
      </c>
      <c r="D99" s="5">
        <v>5</v>
      </c>
      <c r="E99" s="5">
        <f t="shared" si="5"/>
        <v>4.5</v>
      </c>
      <c r="F99" s="8">
        <v>2</v>
      </c>
      <c r="G99" s="5">
        <f t="shared" si="4"/>
        <v>10</v>
      </c>
      <c r="H99" s="5">
        <f>SUM(G97:G99)</f>
        <v>30</v>
      </c>
      <c r="I99" s="5">
        <f t="shared" si="6"/>
        <v>9</v>
      </c>
      <c r="J99" s="100">
        <f>SUM(I97:I99)</f>
        <v>27</v>
      </c>
      <c r="K99" s="86">
        <f>J99*472.5/2152.1</f>
        <v>5.927930858231495</v>
      </c>
      <c r="L99" s="86">
        <f>SUM(J99:K99)</f>
        <v>32.92793085823149</v>
      </c>
      <c r="M99" s="86">
        <f>L99*4100.21/2624.6</f>
        <v>51.44076483434784</v>
      </c>
      <c r="N99" s="86">
        <f>M99*297.67/4100.21</f>
        <v>3.7345337112587704</v>
      </c>
      <c r="O99" s="109">
        <f>SUM(M99:N99)</f>
        <v>55.17529854560661</v>
      </c>
    </row>
    <row r="100" spans="1:15" s="59" customFormat="1" ht="12" customHeight="1">
      <c r="A100" s="67"/>
      <c r="B100" s="68"/>
      <c r="C100" s="26" t="s">
        <v>149</v>
      </c>
      <c r="D100" s="69"/>
      <c r="E100" s="70"/>
      <c r="F100" s="68"/>
      <c r="G100" s="5" t="s">
        <v>125</v>
      </c>
      <c r="H100" s="69"/>
      <c r="I100" s="69"/>
      <c r="K100" s="81"/>
      <c r="L100" s="97"/>
      <c r="M100" s="97"/>
      <c r="N100" s="97"/>
      <c r="O100" s="97"/>
    </row>
    <row r="101" spans="1:15" ht="12.75">
      <c r="A101" s="8">
        <v>1</v>
      </c>
      <c r="B101" s="75">
        <v>1934</v>
      </c>
      <c r="C101" s="76" t="s">
        <v>126</v>
      </c>
      <c r="D101" s="5">
        <v>10</v>
      </c>
      <c r="E101" s="5">
        <f t="shared" si="5"/>
        <v>9</v>
      </c>
      <c r="F101" s="75">
        <v>14</v>
      </c>
      <c r="G101" s="5">
        <f t="shared" si="4"/>
        <v>140</v>
      </c>
      <c r="H101" s="66"/>
      <c r="I101" s="5">
        <f t="shared" si="6"/>
        <v>126</v>
      </c>
      <c r="K101" s="81"/>
      <c r="L101" s="98"/>
      <c r="M101" s="98"/>
      <c r="N101" s="98"/>
      <c r="O101" s="97"/>
    </row>
    <row r="102" spans="1:15" ht="12.75">
      <c r="A102" s="8">
        <v>2</v>
      </c>
      <c r="B102" s="75">
        <v>1932</v>
      </c>
      <c r="C102" s="76" t="s">
        <v>127</v>
      </c>
      <c r="D102" s="5">
        <v>9</v>
      </c>
      <c r="E102" s="5">
        <f t="shared" si="5"/>
        <v>8.1</v>
      </c>
      <c r="F102" s="75">
        <v>28</v>
      </c>
      <c r="G102" s="5">
        <f t="shared" si="4"/>
        <v>252</v>
      </c>
      <c r="H102" s="66"/>
      <c r="I102" s="5">
        <f t="shared" si="6"/>
        <v>226.79999999999998</v>
      </c>
      <c r="K102" s="81"/>
      <c r="L102" s="98"/>
      <c r="M102" s="98"/>
      <c r="N102" s="98"/>
      <c r="O102" s="97"/>
    </row>
    <row r="103" spans="1:15" ht="12.75">
      <c r="A103" s="8">
        <v>3</v>
      </c>
      <c r="B103" s="75" t="s">
        <v>128</v>
      </c>
      <c r="C103" s="76" t="s">
        <v>129</v>
      </c>
      <c r="D103" s="5">
        <v>11</v>
      </c>
      <c r="E103" s="5">
        <f t="shared" si="5"/>
        <v>9.9</v>
      </c>
      <c r="F103" s="75">
        <v>2</v>
      </c>
      <c r="G103" s="5">
        <f t="shared" si="4"/>
        <v>22</v>
      </c>
      <c r="H103" s="66"/>
      <c r="I103" s="5">
        <f t="shared" si="6"/>
        <v>19.8</v>
      </c>
      <c r="K103" s="81"/>
      <c r="L103" s="98"/>
      <c r="M103" s="98"/>
      <c r="N103" s="98"/>
      <c r="O103" s="97"/>
    </row>
    <row r="104" spans="1:15" ht="12.75">
      <c r="A104" s="8">
        <v>4</v>
      </c>
      <c r="B104" s="75" t="s">
        <v>130</v>
      </c>
      <c r="C104" s="76" t="s">
        <v>131</v>
      </c>
      <c r="D104" s="5">
        <v>12</v>
      </c>
      <c r="E104" s="5">
        <f t="shared" si="5"/>
        <v>10.8</v>
      </c>
      <c r="F104" s="75">
        <v>2</v>
      </c>
      <c r="G104" s="5">
        <f t="shared" si="4"/>
        <v>24</v>
      </c>
      <c r="H104" s="66"/>
      <c r="I104" s="5">
        <f t="shared" si="6"/>
        <v>21.6</v>
      </c>
      <c r="K104" s="81"/>
      <c r="L104" s="98"/>
      <c r="M104" s="98"/>
      <c r="N104" s="98"/>
      <c r="O104" s="97"/>
    </row>
    <row r="105" spans="1:15" ht="12.75">
      <c r="A105" s="8">
        <v>5</v>
      </c>
      <c r="B105" s="75" t="s">
        <v>132</v>
      </c>
      <c r="C105" s="76" t="s">
        <v>133</v>
      </c>
      <c r="D105" s="5">
        <v>13</v>
      </c>
      <c r="E105" s="5">
        <f t="shared" si="5"/>
        <v>11.700000000000001</v>
      </c>
      <c r="F105" s="75">
        <v>2</v>
      </c>
      <c r="G105" s="5">
        <f t="shared" si="4"/>
        <v>26</v>
      </c>
      <c r="H105" s="66"/>
      <c r="I105" s="5">
        <f t="shared" si="6"/>
        <v>23.400000000000002</v>
      </c>
      <c r="K105" s="81"/>
      <c r="L105" s="98"/>
      <c r="M105" s="98"/>
      <c r="N105" s="98"/>
      <c r="O105" s="97"/>
    </row>
    <row r="106" spans="1:15" ht="12.75">
      <c r="A106" s="8">
        <v>6</v>
      </c>
      <c r="B106" s="75" t="s">
        <v>134</v>
      </c>
      <c r="C106" s="76" t="s">
        <v>135</v>
      </c>
      <c r="D106" s="5">
        <v>0.6</v>
      </c>
      <c r="E106" s="5">
        <f t="shared" si="5"/>
        <v>0.54</v>
      </c>
      <c r="F106" s="75">
        <v>8</v>
      </c>
      <c r="G106" s="5">
        <f t="shared" si="4"/>
        <v>4.8</v>
      </c>
      <c r="H106" s="66"/>
      <c r="I106" s="5">
        <f t="shared" si="6"/>
        <v>4.32</v>
      </c>
      <c r="K106" s="81"/>
      <c r="L106" s="98"/>
      <c r="M106" s="98"/>
      <c r="N106" s="98"/>
      <c r="O106" s="97"/>
    </row>
    <row r="107" spans="1:15" ht="12.75">
      <c r="A107" s="8">
        <v>7</v>
      </c>
      <c r="B107" s="75">
        <v>1555</v>
      </c>
      <c r="C107" s="76" t="s">
        <v>136</v>
      </c>
      <c r="D107" s="5">
        <v>24</v>
      </c>
      <c r="E107" s="5">
        <f t="shared" si="5"/>
        <v>21.6</v>
      </c>
      <c r="F107" s="75">
        <v>2</v>
      </c>
      <c r="G107" s="5">
        <f t="shared" si="4"/>
        <v>48</v>
      </c>
      <c r="H107" s="66"/>
      <c r="I107" s="5">
        <f t="shared" si="6"/>
        <v>43.2</v>
      </c>
      <c r="K107" s="81"/>
      <c r="L107" s="98"/>
      <c r="M107" s="98"/>
      <c r="N107" s="98"/>
      <c r="O107" s="97"/>
    </row>
    <row r="108" spans="1:15" ht="12.75">
      <c r="A108" s="8">
        <v>8</v>
      </c>
      <c r="B108" s="75" t="s">
        <v>108</v>
      </c>
      <c r="C108" s="76" t="s">
        <v>137</v>
      </c>
      <c r="D108" s="5">
        <v>24</v>
      </c>
      <c r="E108" s="5">
        <f t="shared" si="5"/>
        <v>21.6</v>
      </c>
      <c r="F108" s="75">
        <v>2</v>
      </c>
      <c r="G108" s="5">
        <f t="shared" si="4"/>
        <v>48</v>
      </c>
      <c r="H108" s="66"/>
      <c r="I108" s="5">
        <f t="shared" si="6"/>
        <v>43.2</v>
      </c>
      <c r="K108" s="81"/>
      <c r="L108" s="98"/>
      <c r="M108" s="98"/>
      <c r="N108" s="98"/>
      <c r="O108" s="97"/>
    </row>
    <row r="109" spans="1:15" ht="12.75">
      <c r="A109" s="8">
        <v>9</v>
      </c>
      <c r="B109" s="75" t="s">
        <v>22</v>
      </c>
      <c r="C109" s="76" t="s">
        <v>23</v>
      </c>
      <c r="D109" s="5">
        <v>60</v>
      </c>
      <c r="E109" s="5">
        <f t="shared" si="5"/>
        <v>54</v>
      </c>
      <c r="F109" s="75">
        <v>2</v>
      </c>
      <c r="G109" s="5">
        <f t="shared" si="4"/>
        <v>120</v>
      </c>
      <c r="H109" s="66"/>
      <c r="I109" s="5">
        <f t="shared" si="6"/>
        <v>108</v>
      </c>
      <c r="K109" s="81"/>
      <c r="L109" s="98"/>
      <c r="M109" s="98"/>
      <c r="N109" s="98"/>
      <c r="O109" s="97"/>
    </row>
    <row r="110" spans="1:15" s="31" customFormat="1" ht="12" customHeight="1">
      <c r="A110" s="16">
        <v>18</v>
      </c>
      <c r="B110" s="16">
        <v>289</v>
      </c>
      <c r="C110" s="17" t="s">
        <v>150</v>
      </c>
      <c r="D110" s="22"/>
      <c r="F110" s="16"/>
      <c r="G110" s="5"/>
      <c r="H110" s="66"/>
      <c r="I110" s="5"/>
      <c r="J110"/>
      <c r="K110" s="81"/>
      <c r="L110" s="98"/>
      <c r="M110" s="98"/>
      <c r="N110" s="98" t="s">
        <v>158</v>
      </c>
      <c r="O110" s="97"/>
    </row>
    <row r="111" spans="1:15" ht="12.75">
      <c r="A111" s="8">
        <v>10</v>
      </c>
      <c r="B111" s="75">
        <v>269</v>
      </c>
      <c r="C111" s="76" t="s">
        <v>138</v>
      </c>
      <c r="D111" s="5">
        <v>40</v>
      </c>
      <c r="E111" s="5">
        <f t="shared" si="5"/>
        <v>36</v>
      </c>
      <c r="F111" s="75">
        <v>2</v>
      </c>
      <c r="G111" s="5">
        <f t="shared" si="4"/>
        <v>80</v>
      </c>
      <c r="H111" s="66"/>
      <c r="I111" s="5">
        <f t="shared" si="6"/>
        <v>72</v>
      </c>
      <c r="K111" s="81"/>
      <c r="L111" s="98"/>
      <c r="M111" s="98"/>
      <c r="N111" s="98"/>
      <c r="O111" s="97"/>
    </row>
    <row r="112" spans="1:15" ht="12.75">
      <c r="A112" s="8">
        <v>11</v>
      </c>
      <c r="B112" s="75">
        <v>310</v>
      </c>
      <c r="C112" s="76" t="s">
        <v>139</v>
      </c>
      <c r="D112" s="5">
        <v>43</v>
      </c>
      <c r="E112" s="5">
        <f t="shared" si="5"/>
        <v>38.7</v>
      </c>
      <c r="F112" s="75">
        <v>2</v>
      </c>
      <c r="G112" s="5">
        <f aca="true" t="shared" si="7" ref="G112:G125">D112*F112</f>
        <v>86</v>
      </c>
      <c r="H112" s="66"/>
      <c r="I112" s="5">
        <f t="shared" si="6"/>
        <v>77.4</v>
      </c>
      <c r="K112" s="81"/>
      <c r="L112" s="98"/>
      <c r="M112" s="98"/>
      <c r="N112" s="98"/>
      <c r="O112" s="97"/>
    </row>
    <row r="113" spans="1:15" ht="12.75">
      <c r="A113" s="8">
        <v>12</v>
      </c>
      <c r="B113" s="75">
        <v>240</v>
      </c>
      <c r="C113" s="76" t="s">
        <v>140</v>
      </c>
      <c r="D113" s="5">
        <v>6.5</v>
      </c>
      <c r="E113" s="5">
        <f t="shared" si="5"/>
        <v>5.8500000000000005</v>
      </c>
      <c r="F113" s="75">
        <v>8</v>
      </c>
      <c r="G113" s="5">
        <f t="shared" si="7"/>
        <v>52</v>
      </c>
      <c r="H113" s="66"/>
      <c r="I113" s="5">
        <f t="shared" si="6"/>
        <v>46.800000000000004</v>
      </c>
      <c r="K113" s="81"/>
      <c r="L113" s="98"/>
      <c r="M113" s="98"/>
      <c r="N113" s="98"/>
      <c r="O113" s="97"/>
    </row>
    <row r="114" spans="1:17" ht="12.75">
      <c r="A114" s="8">
        <v>13</v>
      </c>
      <c r="B114" s="75" t="s">
        <v>141</v>
      </c>
      <c r="C114" s="76" t="s">
        <v>142</v>
      </c>
      <c r="D114" s="5">
        <v>8</v>
      </c>
      <c r="E114" s="5">
        <f t="shared" si="5"/>
        <v>7.2</v>
      </c>
      <c r="F114" s="75">
        <v>8</v>
      </c>
      <c r="G114" s="5">
        <f t="shared" si="7"/>
        <v>64</v>
      </c>
      <c r="H114" s="66"/>
      <c r="I114" s="21">
        <f t="shared" si="6"/>
        <v>57.6</v>
      </c>
      <c r="K114" s="81"/>
      <c r="L114" s="98"/>
      <c r="M114" s="98"/>
      <c r="N114" s="98"/>
      <c r="O114" s="97"/>
      <c r="P114" s="51" t="s">
        <v>157</v>
      </c>
      <c r="Q114" s="51" t="s">
        <v>164</v>
      </c>
    </row>
    <row r="115" spans="1:17" ht="12.75">
      <c r="A115" s="8">
        <v>14</v>
      </c>
      <c r="B115" s="75" t="s">
        <v>4</v>
      </c>
      <c r="C115" s="76" t="s">
        <v>143</v>
      </c>
      <c r="D115" s="5">
        <v>7</v>
      </c>
      <c r="E115" s="5">
        <f t="shared" si="5"/>
        <v>6.3</v>
      </c>
      <c r="F115" s="75">
        <v>8</v>
      </c>
      <c r="G115" s="5">
        <f t="shared" si="7"/>
        <v>56</v>
      </c>
      <c r="H115" s="5">
        <f>SUM(G101:G115)</f>
        <v>1022.8</v>
      </c>
      <c r="I115" s="5">
        <f t="shared" si="6"/>
        <v>50.4</v>
      </c>
      <c r="J115" s="87">
        <f>SUM(I101:I115)</f>
        <v>920.5199999999999</v>
      </c>
      <c r="K115" s="86">
        <f>J115*472.5/2152.1</f>
        <v>202.1029227266391</v>
      </c>
      <c r="L115" s="86">
        <f>SUM(J115:K115)</f>
        <v>1122.622922726639</v>
      </c>
      <c r="M115" s="86">
        <f>L115*4100.21/2624.6</f>
        <v>1753.7871424190325</v>
      </c>
      <c r="N115" s="86">
        <f>M115*297.67/4100.21</f>
        <v>127.3227026625157</v>
      </c>
      <c r="O115" s="106">
        <f>SUM(M115:N115)</f>
        <v>1881.1098450815482</v>
      </c>
      <c r="P115" s="106">
        <v>192.5</v>
      </c>
      <c r="Q115" s="109">
        <v>2073.61</v>
      </c>
    </row>
    <row r="116" spans="1:15" s="51" customFormat="1" ht="42" customHeight="1">
      <c r="A116" s="71"/>
      <c r="B116" s="72"/>
      <c r="C116" s="110" t="s">
        <v>166</v>
      </c>
      <c r="D116" s="73"/>
      <c r="E116" s="74"/>
      <c r="F116" s="72"/>
      <c r="G116" s="5" t="s">
        <v>125</v>
      </c>
      <c r="H116" s="66"/>
      <c r="I116" s="74" t="s">
        <v>125</v>
      </c>
      <c r="K116" s="81"/>
      <c r="L116" s="94"/>
      <c r="M116" s="94"/>
      <c r="N116" s="94"/>
      <c r="O116" s="94"/>
    </row>
    <row r="117" spans="1:15" s="2" customFormat="1" ht="12" customHeight="1">
      <c r="A117" s="63">
        <v>1</v>
      </c>
      <c r="B117" s="16" t="s">
        <v>22</v>
      </c>
      <c r="C117" s="17" t="s">
        <v>23</v>
      </c>
      <c r="D117" s="18">
        <v>60</v>
      </c>
      <c r="E117" s="5">
        <f t="shared" si="5"/>
        <v>54</v>
      </c>
      <c r="F117" s="27">
        <v>2</v>
      </c>
      <c r="G117" s="5">
        <f t="shared" si="7"/>
        <v>120</v>
      </c>
      <c r="H117" s="66"/>
      <c r="I117" s="5">
        <f t="shared" si="6"/>
        <v>108</v>
      </c>
      <c r="K117" s="81"/>
      <c r="L117" s="81"/>
      <c r="M117" s="81"/>
      <c r="N117" s="81"/>
      <c r="O117" s="94"/>
    </row>
    <row r="118" spans="1:15" s="64" customFormat="1" ht="12" customHeight="1">
      <c r="A118" s="63">
        <v>2</v>
      </c>
      <c r="B118" s="16">
        <v>1555</v>
      </c>
      <c r="C118" s="17" t="s">
        <v>155</v>
      </c>
      <c r="D118" s="22">
        <v>18</v>
      </c>
      <c r="E118" s="5">
        <f t="shared" si="5"/>
        <v>16.2</v>
      </c>
      <c r="F118" s="8">
        <v>1</v>
      </c>
      <c r="G118" s="5">
        <f t="shared" si="7"/>
        <v>18</v>
      </c>
      <c r="H118" s="66"/>
      <c r="I118" s="5">
        <f t="shared" si="6"/>
        <v>16.2</v>
      </c>
      <c r="K118" s="81"/>
      <c r="L118" s="96"/>
      <c r="M118" s="96"/>
      <c r="N118" s="96"/>
      <c r="O118" s="97"/>
    </row>
    <row r="119" spans="1:15" s="65" customFormat="1" ht="12" customHeight="1">
      <c r="A119" s="63">
        <v>3</v>
      </c>
      <c r="B119" s="16" t="s">
        <v>108</v>
      </c>
      <c r="C119" s="17" t="s">
        <v>156</v>
      </c>
      <c r="D119" s="22">
        <v>18</v>
      </c>
      <c r="E119" s="5">
        <f t="shared" si="5"/>
        <v>16.2</v>
      </c>
      <c r="F119" s="8">
        <v>1</v>
      </c>
      <c r="G119" s="5">
        <f t="shared" si="7"/>
        <v>18</v>
      </c>
      <c r="H119" s="66"/>
      <c r="I119" s="5">
        <f t="shared" si="6"/>
        <v>16.2</v>
      </c>
      <c r="K119" s="81"/>
      <c r="L119" s="99"/>
      <c r="M119" s="99"/>
      <c r="N119" s="99"/>
      <c r="O119" s="97"/>
    </row>
    <row r="120" spans="1:15" s="2" customFormat="1" ht="12" customHeight="1">
      <c r="A120" s="32">
        <v>7</v>
      </c>
      <c r="B120" s="8" t="s">
        <v>38</v>
      </c>
      <c r="C120" s="1" t="s">
        <v>39</v>
      </c>
      <c r="D120" s="5">
        <v>5</v>
      </c>
      <c r="E120" s="5">
        <f t="shared" si="5"/>
        <v>4.5</v>
      </c>
      <c r="F120" s="8">
        <v>3</v>
      </c>
      <c r="G120" s="5">
        <f t="shared" si="7"/>
        <v>15</v>
      </c>
      <c r="H120" s="66"/>
      <c r="I120" s="5">
        <f t="shared" si="6"/>
        <v>13.5</v>
      </c>
      <c r="K120" s="81"/>
      <c r="L120" s="81"/>
      <c r="M120" s="81"/>
      <c r="N120" s="81"/>
      <c r="O120" s="94"/>
    </row>
    <row r="121" spans="1:15" s="2" customFormat="1" ht="12" customHeight="1">
      <c r="A121" s="32">
        <v>8</v>
      </c>
      <c r="B121" s="8">
        <v>235</v>
      </c>
      <c r="C121" s="1" t="s">
        <v>109</v>
      </c>
      <c r="D121" s="5">
        <v>12</v>
      </c>
      <c r="E121" s="5">
        <f t="shared" si="5"/>
        <v>10.8</v>
      </c>
      <c r="F121" s="8">
        <v>2</v>
      </c>
      <c r="G121" s="5">
        <f t="shared" si="7"/>
        <v>24</v>
      </c>
      <c r="H121" s="66"/>
      <c r="I121" s="5">
        <f t="shared" si="6"/>
        <v>21.6</v>
      </c>
      <c r="K121" s="81"/>
      <c r="L121" s="81"/>
      <c r="M121" s="81"/>
      <c r="N121" s="81"/>
      <c r="O121" s="94"/>
    </row>
    <row r="122" spans="1:15" s="2" customFormat="1" ht="12" customHeight="1">
      <c r="A122" s="32">
        <v>9</v>
      </c>
      <c r="B122" s="8">
        <v>6687</v>
      </c>
      <c r="C122" s="1" t="s">
        <v>110</v>
      </c>
      <c r="D122" s="5">
        <v>27.5</v>
      </c>
      <c r="E122" s="5">
        <f t="shared" si="5"/>
        <v>24.75</v>
      </c>
      <c r="F122" s="8">
        <v>1</v>
      </c>
      <c r="G122" s="5">
        <f t="shared" si="7"/>
        <v>27.5</v>
      </c>
      <c r="H122" s="66"/>
      <c r="I122" s="5">
        <f t="shared" si="6"/>
        <v>24.75</v>
      </c>
      <c r="K122" s="81"/>
      <c r="L122" s="81"/>
      <c r="M122" s="81"/>
      <c r="N122" s="81"/>
      <c r="O122" s="94"/>
    </row>
    <row r="123" spans="1:15" s="2" customFormat="1" ht="12" customHeight="1">
      <c r="A123" s="32">
        <v>10</v>
      </c>
      <c r="B123" s="8">
        <v>163</v>
      </c>
      <c r="C123" s="1" t="s">
        <v>111</v>
      </c>
      <c r="D123" s="5">
        <v>12.95</v>
      </c>
      <c r="E123" s="5">
        <v>11.65</v>
      </c>
      <c r="F123" s="8">
        <v>1</v>
      </c>
      <c r="G123" s="5">
        <f t="shared" si="7"/>
        <v>12.95</v>
      </c>
      <c r="H123" s="66"/>
      <c r="I123" s="5">
        <f t="shared" si="6"/>
        <v>11.65</v>
      </c>
      <c r="K123" s="81"/>
      <c r="L123" s="81"/>
      <c r="M123" s="81"/>
      <c r="N123" s="81"/>
      <c r="O123" s="94"/>
    </row>
    <row r="124" spans="1:15" s="2" customFormat="1" ht="12" customHeight="1">
      <c r="A124" s="32">
        <v>11</v>
      </c>
      <c r="B124" s="8">
        <v>7041</v>
      </c>
      <c r="C124" s="1" t="s">
        <v>112</v>
      </c>
      <c r="D124" s="5">
        <v>45</v>
      </c>
      <c r="E124" s="5">
        <f t="shared" si="5"/>
        <v>40.5</v>
      </c>
      <c r="F124" s="8">
        <v>1</v>
      </c>
      <c r="G124" s="5">
        <f t="shared" si="7"/>
        <v>45</v>
      </c>
      <c r="H124" s="66"/>
      <c r="I124" s="21">
        <f t="shared" si="6"/>
        <v>40.5</v>
      </c>
      <c r="K124" s="81"/>
      <c r="L124" s="81"/>
      <c r="M124" s="81"/>
      <c r="N124" s="81"/>
      <c r="O124" s="94"/>
    </row>
    <row r="125" spans="1:15" s="2" customFormat="1" ht="12" customHeight="1">
      <c r="A125" s="32">
        <v>12</v>
      </c>
      <c r="B125" s="8">
        <v>364</v>
      </c>
      <c r="C125" s="1" t="s">
        <v>113</v>
      </c>
      <c r="D125" s="5">
        <v>6</v>
      </c>
      <c r="E125" s="5">
        <f t="shared" si="5"/>
        <v>5.4</v>
      </c>
      <c r="F125" s="8">
        <v>3</v>
      </c>
      <c r="G125" s="5">
        <f t="shared" si="7"/>
        <v>18</v>
      </c>
      <c r="H125" s="5">
        <f>SUM(G117:G125)</f>
        <v>298.45</v>
      </c>
      <c r="I125" s="5">
        <f t="shared" si="6"/>
        <v>16.200000000000003</v>
      </c>
      <c r="J125" s="84">
        <f>SUM(I117:I125)</f>
        <v>268.6</v>
      </c>
      <c r="K125" s="86">
        <f>J125*472.5/2152.1</f>
        <v>58.97193438966592</v>
      </c>
      <c r="L125" s="86">
        <f>SUM(J125:K125)</f>
        <v>327.57193438966596</v>
      </c>
      <c r="M125" s="86">
        <f>L125*4100.21/2624.6</f>
        <v>511.74034942614196</v>
      </c>
      <c r="N125" s="86">
        <f>M125*297.67/4100.21</f>
        <v>37.151694623855775</v>
      </c>
      <c r="O125" s="109">
        <f>SUM(M125:N125)</f>
        <v>548.8920440499977</v>
      </c>
    </row>
    <row r="126" spans="1:15" s="2" customFormat="1" ht="12" customHeight="1">
      <c r="A126" s="32"/>
      <c r="B126" s="8"/>
      <c r="C126" s="1"/>
      <c r="D126" s="5"/>
      <c r="E126" s="5"/>
      <c r="F126" s="8"/>
      <c r="G126" s="19"/>
      <c r="H126" s="66"/>
      <c r="I126" s="85"/>
      <c r="L126" s="81"/>
      <c r="M126" s="81"/>
      <c r="N126" s="81"/>
      <c r="O126" s="94"/>
    </row>
    <row r="127" spans="1:15" s="2" customFormat="1" ht="12" customHeight="1">
      <c r="A127" s="32"/>
      <c r="B127" s="8"/>
      <c r="C127" s="1"/>
      <c r="D127" s="5"/>
      <c r="E127" s="5"/>
      <c r="F127" s="8"/>
      <c r="G127" s="79">
        <f>SUM(G4:G125)</f>
        <v>2391.25</v>
      </c>
      <c r="H127" s="5">
        <f>SUM(H12:H125)</f>
        <v>2391.25</v>
      </c>
      <c r="I127" s="5">
        <f>SUM(I4:I126)</f>
        <v>2152.1</v>
      </c>
      <c r="J127" s="84">
        <f aca="true" t="shared" si="8" ref="J127:O127">SUM(J12:J125)</f>
        <v>2152.1</v>
      </c>
      <c r="K127" s="84">
        <f t="shared" si="8"/>
        <v>472.50000000000006</v>
      </c>
      <c r="L127" s="86">
        <f t="shared" si="8"/>
        <v>2624.6</v>
      </c>
      <c r="M127" s="86">
        <f t="shared" si="8"/>
        <v>4100.21</v>
      </c>
      <c r="N127" s="86">
        <f t="shared" si="8"/>
        <v>297.66999999999996</v>
      </c>
      <c r="O127" s="106">
        <f t="shared" si="8"/>
        <v>4397.88</v>
      </c>
    </row>
  </sheetData>
  <sheetProtection/>
  <hyperlinks>
    <hyperlink ref="C59" r:id="rId1" tooltip="mailto:mikejrod@singnet.com.sg" display="mailto:mikejrod@singnet.com.sg"/>
  </hyperlinks>
  <printOptions/>
  <pageMargins left="0.75" right="0.25" top="1" bottom="1" header="0.5" footer="0.5"/>
  <pageSetup horizontalDpi="600" verticalDpi="600" orientation="portrait" paperSize="9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2009-01-19T16:17:47Z</cp:lastPrinted>
  <dcterms:created xsi:type="dcterms:W3CDTF">2006-02-25T13:48:34Z</dcterms:created>
  <dcterms:modified xsi:type="dcterms:W3CDTF">2011-11-09T10:16:27Z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